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Boletines-justicia 2024\Volumen II\cuadros-2024\"/>
    </mc:Choice>
  </mc:AlternateContent>
  <bookViews>
    <workbookView xWindow="0" yWindow="0" windowWidth="28800" windowHeight="10335"/>
  </bookViews>
  <sheets>
    <sheet name="8" sheetId="1" r:id="rId1"/>
  </sheets>
  <definedNames>
    <definedName name="_xlnm.Print_Titles" localSheetId="0">'8'!$1:$10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8" i="1" l="1"/>
  <c r="E118" i="1"/>
  <c r="E171" i="1" l="1"/>
  <c r="D171" i="1"/>
  <c r="E170" i="1"/>
  <c r="D170" i="1" s="1"/>
  <c r="E169" i="1"/>
  <c r="D169" i="1"/>
  <c r="E168" i="1"/>
  <c r="D168" i="1"/>
  <c r="E167" i="1"/>
  <c r="D167" i="1" s="1"/>
  <c r="F165" i="1"/>
  <c r="E165" i="1"/>
  <c r="D165" i="1" s="1"/>
  <c r="L163" i="1"/>
  <c r="K163" i="1"/>
  <c r="J163" i="1"/>
  <c r="I163" i="1"/>
  <c r="E163" i="1" s="1"/>
  <c r="H163" i="1"/>
  <c r="G163" i="1"/>
  <c r="E162" i="1"/>
  <c r="D162" i="1"/>
  <c r="E160" i="1"/>
  <c r="D160" i="1"/>
  <c r="E158" i="1"/>
  <c r="D158" i="1"/>
  <c r="E157" i="1"/>
  <c r="E156" i="1"/>
  <c r="D156" i="1" s="1"/>
  <c r="L155" i="1"/>
  <c r="K155" i="1"/>
  <c r="J155" i="1"/>
  <c r="I155" i="1"/>
  <c r="H155" i="1"/>
  <c r="G155" i="1"/>
  <c r="E154" i="1"/>
  <c r="D154" i="1" s="1"/>
  <c r="E153" i="1"/>
  <c r="D153" i="1" s="1"/>
  <c r="E152" i="1"/>
  <c r="D152" i="1"/>
  <c r="E151" i="1"/>
  <c r="D151" i="1"/>
  <c r="E150" i="1"/>
  <c r="D150" i="1"/>
  <c r="E149" i="1"/>
  <c r="D149" i="1" s="1"/>
  <c r="E148" i="1"/>
  <c r="D148" i="1"/>
  <c r="E147" i="1"/>
  <c r="D147" i="1"/>
  <c r="E146" i="1"/>
  <c r="D146" i="1" s="1"/>
  <c r="E145" i="1"/>
  <c r="D145" i="1"/>
  <c r="E144" i="1"/>
  <c r="D144" i="1" s="1"/>
  <c r="E143" i="1"/>
  <c r="D143" i="1" s="1"/>
  <c r="E142" i="1"/>
  <c r="D142" i="1" s="1"/>
  <c r="E141" i="1"/>
  <c r="D141" i="1"/>
  <c r="E140" i="1"/>
  <c r="D140" i="1" s="1"/>
  <c r="L139" i="1"/>
  <c r="K139" i="1"/>
  <c r="J139" i="1"/>
  <c r="I139" i="1"/>
  <c r="E139" i="1" s="1"/>
  <c r="H139" i="1"/>
  <c r="G139" i="1"/>
  <c r="E138" i="1"/>
  <c r="D138" i="1"/>
  <c r="E137" i="1"/>
  <c r="D137" i="1"/>
  <c r="E136" i="1"/>
  <c r="D136" i="1"/>
  <c r="E135" i="1"/>
  <c r="D135" i="1" s="1"/>
  <c r="E134" i="1"/>
  <c r="D134" i="1"/>
  <c r="E133" i="1"/>
  <c r="D133" i="1"/>
  <c r="E132" i="1"/>
  <c r="D132" i="1"/>
  <c r="E131" i="1"/>
  <c r="D131" i="1" s="1"/>
  <c r="E130" i="1"/>
  <c r="D130" i="1"/>
  <c r="E129" i="1"/>
  <c r="D129" i="1" s="1"/>
  <c r="E128" i="1"/>
  <c r="D128" i="1" s="1"/>
  <c r="L126" i="1"/>
  <c r="K126" i="1"/>
  <c r="J126" i="1"/>
  <c r="I126" i="1"/>
  <c r="H126" i="1"/>
  <c r="E126" i="1" s="1"/>
  <c r="D126" i="1" s="1"/>
  <c r="G126" i="1"/>
  <c r="E125" i="1"/>
  <c r="D125" i="1"/>
  <c r="E124" i="1"/>
  <c r="D124" i="1" s="1"/>
  <c r="L123" i="1"/>
  <c r="K123" i="1"/>
  <c r="J123" i="1"/>
  <c r="I123" i="1"/>
  <c r="H123" i="1"/>
  <c r="G123" i="1"/>
  <c r="E123" i="1"/>
  <c r="E122" i="1"/>
  <c r="D122" i="1"/>
  <c r="E121" i="1"/>
  <c r="D121" i="1" s="1"/>
  <c r="E120" i="1"/>
  <c r="D120" i="1" s="1"/>
  <c r="E119" i="1"/>
  <c r="D119" i="1" s="1"/>
  <c r="E116" i="1"/>
  <c r="D116" i="1"/>
  <c r="E115" i="1"/>
  <c r="D115" i="1"/>
  <c r="E114" i="1"/>
  <c r="D114" i="1"/>
  <c r="E113" i="1"/>
  <c r="D113" i="1" s="1"/>
  <c r="E112" i="1"/>
  <c r="D112" i="1"/>
  <c r="E111" i="1"/>
  <c r="D111" i="1"/>
  <c r="L110" i="1"/>
  <c r="K110" i="1"/>
  <c r="J110" i="1"/>
  <c r="I110" i="1"/>
  <c r="H110" i="1"/>
  <c r="G110" i="1"/>
  <c r="E109" i="1"/>
  <c r="D109" i="1" s="1"/>
  <c r="E108" i="1"/>
  <c r="D108" i="1" s="1"/>
  <c r="E107" i="1"/>
  <c r="D107" i="1"/>
  <c r="E106" i="1"/>
  <c r="D106" i="1"/>
  <c r="E105" i="1"/>
  <c r="D105" i="1" s="1"/>
  <c r="E104" i="1"/>
  <c r="D104" i="1"/>
  <c r="E103" i="1"/>
  <c r="D103" i="1"/>
  <c r="E102" i="1"/>
  <c r="D102" i="1" s="1"/>
  <c r="E101" i="1"/>
  <c r="D101" i="1"/>
  <c r="E100" i="1"/>
  <c r="D100" i="1"/>
  <c r="L99" i="1"/>
  <c r="K99" i="1"/>
  <c r="J99" i="1"/>
  <c r="I99" i="1"/>
  <c r="H99" i="1"/>
  <c r="G99" i="1"/>
  <c r="E98" i="1"/>
  <c r="D98" i="1" s="1"/>
  <c r="E97" i="1"/>
  <c r="D97" i="1"/>
  <c r="E94" i="1"/>
  <c r="D94" i="1" s="1"/>
  <c r="E93" i="1"/>
  <c r="D93" i="1"/>
  <c r="E91" i="1"/>
  <c r="D91" i="1"/>
  <c r="E90" i="1"/>
  <c r="D90" i="1"/>
  <c r="E89" i="1"/>
  <c r="D89" i="1" s="1"/>
  <c r="E88" i="1"/>
  <c r="D88" i="1" s="1"/>
  <c r="E87" i="1"/>
  <c r="D87" i="1" s="1"/>
  <c r="E85" i="1"/>
  <c r="D85" i="1"/>
  <c r="E84" i="1"/>
  <c r="E83" i="1"/>
  <c r="D83" i="1"/>
  <c r="E82" i="1"/>
  <c r="D82" i="1" s="1"/>
  <c r="L81" i="1"/>
  <c r="K81" i="1"/>
  <c r="J81" i="1"/>
  <c r="I81" i="1"/>
  <c r="H81" i="1"/>
  <c r="G81" i="1"/>
  <c r="E81" i="1" s="1"/>
  <c r="E80" i="1"/>
  <c r="D80" i="1"/>
  <c r="E79" i="1"/>
  <c r="D79" i="1" s="1"/>
  <c r="E78" i="1"/>
  <c r="D78" i="1" s="1"/>
  <c r="E75" i="1"/>
  <c r="D75" i="1"/>
  <c r="E74" i="1"/>
  <c r="D74" i="1" s="1"/>
  <c r="E73" i="1"/>
  <c r="E72" i="1"/>
  <c r="D72" i="1" s="1"/>
  <c r="E71" i="1"/>
  <c r="D71" i="1"/>
  <c r="E70" i="1"/>
  <c r="D70" i="1"/>
  <c r="E69" i="1"/>
  <c r="D69" i="1"/>
  <c r="E68" i="1"/>
  <c r="D68" i="1"/>
  <c r="E67" i="1"/>
  <c r="E65" i="1"/>
  <c r="D65" i="1" s="1"/>
  <c r="E64" i="1"/>
  <c r="D64" i="1"/>
  <c r="E63" i="1"/>
  <c r="D63" i="1"/>
  <c r="L60" i="1"/>
  <c r="K60" i="1"/>
  <c r="J60" i="1"/>
  <c r="I60" i="1"/>
  <c r="H60" i="1"/>
  <c r="G60" i="1"/>
  <c r="E59" i="1"/>
  <c r="D59" i="1" s="1"/>
  <c r="E58" i="1"/>
  <c r="D58" i="1"/>
  <c r="E56" i="1"/>
  <c r="D56" i="1" s="1"/>
  <c r="E55" i="1"/>
  <c r="D55" i="1" s="1"/>
  <c r="E54" i="1"/>
  <c r="E53" i="1"/>
  <c r="D53" i="1"/>
  <c r="E52" i="1"/>
  <c r="D52" i="1"/>
  <c r="E50" i="1"/>
  <c r="D50" i="1" s="1"/>
  <c r="E49" i="1"/>
  <c r="D49" i="1" s="1"/>
  <c r="L48" i="1"/>
  <c r="K48" i="1"/>
  <c r="J48" i="1"/>
  <c r="I48" i="1"/>
  <c r="H48" i="1"/>
  <c r="G48" i="1"/>
  <c r="E48" i="1" s="1"/>
  <c r="D48" i="1" s="1"/>
  <c r="E47" i="1"/>
  <c r="D47" i="1" s="1"/>
  <c r="E46" i="1"/>
  <c r="D46" i="1" s="1"/>
  <c r="E44" i="1"/>
  <c r="D44" i="1" s="1"/>
  <c r="E43" i="1"/>
  <c r="D43" i="1"/>
  <c r="E42" i="1"/>
  <c r="D42" i="1"/>
  <c r="E41" i="1"/>
  <c r="D41" i="1" s="1"/>
  <c r="E40" i="1"/>
  <c r="D40" i="1" s="1"/>
  <c r="E39" i="1"/>
  <c r="D39" i="1" s="1"/>
  <c r="E37" i="1"/>
  <c r="D37" i="1"/>
  <c r="E35" i="1"/>
  <c r="L34" i="1"/>
  <c r="K34" i="1"/>
  <c r="J34" i="1"/>
  <c r="I34" i="1"/>
  <c r="H34" i="1"/>
  <c r="G34" i="1"/>
  <c r="G11" i="1" s="1"/>
  <c r="E33" i="1"/>
  <c r="D33" i="1"/>
  <c r="E32" i="1"/>
  <c r="D32" i="1" s="1"/>
  <c r="E31" i="1"/>
  <c r="D31" i="1"/>
  <c r="E30" i="1"/>
  <c r="D30" i="1" s="1"/>
  <c r="E29" i="1"/>
  <c r="D29" i="1"/>
  <c r="E28" i="1"/>
  <c r="D28" i="1" s="1"/>
  <c r="E26" i="1"/>
  <c r="D26" i="1" s="1"/>
  <c r="E25" i="1"/>
  <c r="D25" i="1"/>
  <c r="E23" i="1"/>
  <c r="D23" i="1"/>
  <c r="E22" i="1"/>
  <c r="D22" i="1"/>
  <c r="E21" i="1"/>
  <c r="D21" i="1" s="1"/>
  <c r="L20" i="1"/>
  <c r="K20" i="1"/>
  <c r="J20" i="1"/>
  <c r="I20" i="1"/>
  <c r="H20" i="1"/>
  <c r="G20" i="1"/>
  <c r="E19" i="1"/>
  <c r="D19" i="1" s="1"/>
  <c r="E18" i="1"/>
  <c r="D18" i="1" s="1"/>
  <c r="E17" i="1"/>
  <c r="D17" i="1"/>
  <c r="E16" i="1"/>
  <c r="D16" i="1" s="1"/>
  <c r="L14" i="1"/>
  <c r="K14" i="1"/>
  <c r="J14" i="1"/>
  <c r="I14" i="1"/>
  <c r="H14" i="1"/>
  <c r="G14" i="1"/>
  <c r="E14" i="1" s="1"/>
  <c r="D14" i="1" s="1"/>
  <c r="E13" i="1"/>
  <c r="D13" i="1" s="1"/>
  <c r="J11" i="1" l="1"/>
  <c r="E110" i="1"/>
  <c r="K11" i="1"/>
  <c r="E60" i="1"/>
  <c r="H11" i="1"/>
  <c r="E11" i="1" s="1"/>
  <c r="F40" i="1" s="1"/>
  <c r="I11" i="1"/>
  <c r="L11" i="1"/>
  <c r="E20" i="1"/>
  <c r="E99" i="1"/>
  <c r="D123" i="1"/>
  <c r="E155" i="1"/>
  <c r="D139" i="1"/>
  <c r="D163" i="1"/>
  <c r="D60" i="1"/>
  <c r="D81" i="1"/>
  <c r="D99" i="1"/>
  <c r="D20" i="1"/>
  <c r="D110" i="1"/>
  <c r="E34" i="1"/>
  <c r="D35" i="1"/>
  <c r="D34" i="1" s="1"/>
  <c r="D54" i="1"/>
  <c r="D67" i="1"/>
  <c r="D73" i="1"/>
  <c r="D84" i="1"/>
  <c r="D157" i="1"/>
  <c r="D155" i="1" s="1"/>
  <c r="F47" i="1" l="1"/>
  <c r="F116" i="1"/>
  <c r="F118" i="1"/>
  <c r="F78" i="1"/>
  <c r="F102" i="1"/>
  <c r="F137" i="1"/>
  <c r="F73" i="1"/>
  <c r="F130" i="1"/>
  <c r="F65" i="1"/>
  <c r="F67" i="1"/>
  <c r="F145" i="1"/>
  <c r="F112" i="1"/>
  <c r="F17" i="1"/>
  <c r="F50" i="1"/>
  <c r="F110" i="1"/>
  <c r="F70" i="1"/>
  <c r="F154" i="1"/>
  <c r="F81" i="1"/>
  <c r="F59" i="1"/>
  <c r="F60" i="1"/>
  <c r="F49" i="1"/>
  <c r="F160" i="1"/>
  <c r="F99" i="1"/>
  <c r="F28" i="1"/>
  <c r="F152" i="1"/>
  <c r="F126" i="1"/>
  <c r="F155" i="1"/>
  <c r="F79" i="1"/>
  <c r="F136" i="1"/>
  <c r="F140" i="1"/>
  <c r="F138" i="1"/>
  <c r="F111" i="1"/>
  <c r="F106" i="1"/>
  <c r="F34" i="1"/>
  <c r="F84" i="1"/>
  <c r="F149" i="1"/>
  <c r="F52" i="1"/>
  <c r="F48" i="1"/>
  <c r="F21" i="1"/>
  <c r="F29" i="1"/>
  <c r="F157" i="1"/>
  <c r="F90" i="1"/>
  <c r="F122" i="1"/>
  <c r="F139" i="1"/>
  <c r="F64" i="1"/>
  <c r="F23" i="1"/>
  <c r="F89" i="1"/>
  <c r="F103" i="1"/>
  <c r="F35" i="1"/>
  <c r="F101" i="1"/>
  <c r="F56" i="1"/>
  <c r="F33" i="1"/>
  <c r="F135" i="1"/>
  <c r="F46" i="1"/>
  <c r="F132" i="1"/>
  <c r="F20" i="1"/>
  <c r="F26" i="1"/>
  <c r="F141" i="1"/>
  <c r="F75" i="1"/>
  <c r="F44" i="1"/>
  <c r="F94" i="1"/>
  <c r="F18" i="1"/>
  <c r="F37" i="1"/>
  <c r="F134" i="1"/>
  <c r="F131" i="1"/>
  <c r="F14" i="1"/>
  <c r="F54" i="1"/>
  <c r="F148" i="1"/>
  <c r="F109" i="1"/>
  <c r="F169" i="1"/>
  <c r="F121" i="1"/>
  <c r="F41" i="1"/>
  <c r="F58" i="1"/>
  <c r="F30" i="1"/>
  <c r="F163" i="1"/>
  <c r="F144" i="1"/>
  <c r="F69" i="1"/>
  <c r="F171" i="1"/>
  <c r="F143" i="1"/>
  <c r="F129" i="1"/>
  <c r="F120" i="1"/>
  <c r="F114" i="1"/>
  <c r="F93" i="1"/>
  <c r="F119" i="1"/>
  <c r="F80" i="1"/>
  <c r="F32" i="1"/>
  <c r="F55" i="1"/>
  <c r="F153" i="1"/>
  <c r="F142" i="1"/>
  <c r="F113" i="1"/>
  <c r="F43" i="1"/>
  <c r="D11" i="1"/>
  <c r="F170" i="1"/>
  <c r="F147" i="1"/>
  <c r="F133" i="1"/>
  <c r="F85" i="1"/>
  <c r="F72" i="1"/>
  <c r="F162" i="1"/>
  <c r="F151" i="1"/>
  <c r="F158" i="1"/>
  <c r="F74" i="1"/>
  <c r="F16" i="1"/>
  <c r="F42" i="1"/>
  <c r="F146" i="1"/>
  <c r="F82" i="1"/>
  <c r="F108" i="1"/>
  <c r="F98" i="1"/>
  <c r="F53" i="1"/>
  <c r="F11" i="1" l="1"/>
  <c r="D12" i="1"/>
  <c r="G12" i="1"/>
  <c r="I12" i="1"/>
  <c r="L12" i="1"/>
  <c r="J12" i="1"/>
  <c r="K12" i="1"/>
  <c r="H12" i="1"/>
  <c r="E12" i="1" l="1"/>
</calcChain>
</file>

<file path=xl/sharedStrings.xml><?xml version="1.0" encoding="utf-8"?>
<sst xmlns="http://schemas.openxmlformats.org/spreadsheetml/2006/main" count="191" uniqueCount="174">
  <si>
    <t>DEL DELITO Y EL FALLO DEFINITIVO, SEGÚN DELITO: AÑO 2024</t>
  </si>
  <si>
    <t xml:space="preserve">Delito </t>
  </si>
  <si>
    <t>Sindicados</t>
  </si>
  <si>
    <t>Total</t>
  </si>
  <si>
    <t>Período entre la comisión del delito y el fallo definitivo</t>
  </si>
  <si>
    <t>Menos de 1 año</t>
  </si>
  <si>
    <t xml:space="preserve">De 1 a      menos   de 2   años  </t>
  </si>
  <si>
    <t xml:space="preserve">De 2  a menos     de 3   años  </t>
  </si>
  <si>
    <t xml:space="preserve">De 3        años  y más  </t>
  </si>
  <si>
    <t>Porcen-                                    taje                   (1)</t>
  </si>
  <si>
    <t>Menos de 4  meses</t>
  </si>
  <si>
    <t>De 4 a menos de 6 meses</t>
  </si>
  <si>
    <t>De 6 meses  a menos de 1 año</t>
  </si>
  <si>
    <t>TOTAL</t>
  </si>
  <si>
    <t>Porcentaje</t>
  </si>
  <si>
    <t>..</t>
  </si>
  <si>
    <t>Contra la personalidad jurídica del Estado, otros</t>
  </si>
  <si>
    <t>-</t>
  </si>
  <si>
    <t>Contra la libertad</t>
  </si>
  <si>
    <t xml:space="preserve">Contra la inviolabilidad del secreto y el derecho </t>
  </si>
  <si>
    <t>a la intimidad</t>
  </si>
  <si>
    <t>Privar a otro de su libertad</t>
  </si>
  <si>
    <t>Violación de domicilio</t>
  </si>
  <si>
    <t>Otros</t>
  </si>
  <si>
    <t>Contra la administración pública</t>
  </si>
  <si>
    <t>Abuso de autoridad</t>
  </si>
  <si>
    <t>Concusión y exacción</t>
  </si>
  <si>
    <t xml:space="preserve">Corrupción de funcionarios públicos </t>
  </si>
  <si>
    <t xml:space="preserve">Destrucción de documentos en las oficinas </t>
  </si>
  <si>
    <t>públicas</t>
  </si>
  <si>
    <t xml:space="preserve">Entorpecer la labor de la autoridad pública </t>
  </si>
  <si>
    <t>Infracción de los deberes de los servidores</t>
  </si>
  <si>
    <t>públicos</t>
  </si>
  <si>
    <t>Irrespeto a la autoridad</t>
  </si>
  <si>
    <t xml:space="preserve">Peculado </t>
  </si>
  <si>
    <t xml:space="preserve">Usurpación de funciones públicas </t>
  </si>
  <si>
    <t>Violación de sellos</t>
  </si>
  <si>
    <t xml:space="preserve">Otros </t>
  </si>
  <si>
    <t>Contra la administración de justicia</t>
  </si>
  <si>
    <t>Apología del delito</t>
  </si>
  <si>
    <t>Aprovechamiento de las cosas provenientes</t>
  </si>
  <si>
    <t>del delito</t>
  </si>
  <si>
    <t xml:space="preserve">Denunciar una infracción punible sabiendo que </t>
  </si>
  <si>
    <t>no se ha cometido</t>
  </si>
  <si>
    <t xml:space="preserve">Evasión de detenidos o sancionados </t>
  </si>
  <si>
    <t>Falso testimonio</t>
  </si>
  <si>
    <t xml:space="preserve">Hacerse justicia por sí mismo </t>
  </si>
  <si>
    <t>Prevaricato</t>
  </si>
  <si>
    <t xml:space="preserve">Quebrantamiento de sanciones </t>
  </si>
  <si>
    <t>Simulación de pruebas o indicios que puedan</t>
  </si>
  <si>
    <t>servir a una instrucción judicial</t>
  </si>
  <si>
    <t>Contra la fe pública</t>
  </si>
  <si>
    <t>Ejercicio ilegal de una profesión</t>
  </si>
  <si>
    <t>Falsedad</t>
  </si>
  <si>
    <t>Falsificación de papel sellado, estampillas y</t>
  </si>
  <si>
    <t>timbres nacionales</t>
  </si>
  <si>
    <t>Falsificación en documentos y escritos privados</t>
  </si>
  <si>
    <t>Falsificación en documentos y escritos públicos</t>
  </si>
  <si>
    <t xml:space="preserve">Falsificación o alteración de moneda </t>
  </si>
  <si>
    <t>Girar cheque sin suficiente provisión de fondos</t>
  </si>
  <si>
    <t>Hacer uso de una tarjeta de crédito o débito</t>
  </si>
  <si>
    <t>no expedida a su favor</t>
  </si>
  <si>
    <t>Contra la seguridad colectiva</t>
  </si>
  <si>
    <t>Alteración o modificación de una estructura</t>
  </si>
  <si>
    <t xml:space="preserve">física de un medio de transporte terrestre, </t>
  </si>
  <si>
    <t>marítimo o aéreo</t>
  </si>
  <si>
    <t xml:space="preserve">Asociación ilícita </t>
  </si>
  <si>
    <t xml:space="preserve">Compra y venta de drogas </t>
  </si>
  <si>
    <t xml:space="preserve">Contra la seguridad de los medios de </t>
  </si>
  <si>
    <t>transporte o comunicaciones</t>
  </si>
  <si>
    <t>Cultivo, extracción y elaboración de drogas</t>
  </si>
  <si>
    <t>Envenenar o contaminar aguas potables</t>
  </si>
  <si>
    <t xml:space="preserve">Incendio </t>
  </si>
  <si>
    <t>Piratería</t>
  </si>
  <si>
    <t xml:space="preserve">Posesión de drogas </t>
  </si>
  <si>
    <t xml:space="preserve">Posesión, uso y tráfico ilegal de drogas </t>
  </si>
  <si>
    <t xml:space="preserve">Posesión y comercio de armas prohibidas </t>
  </si>
  <si>
    <t xml:space="preserve">Tráfico de drogas </t>
  </si>
  <si>
    <t xml:space="preserve">Usar, fabricar, suministrar, adquirir o sustraer </t>
  </si>
  <si>
    <t xml:space="preserve">armas, municiones y explosivos en forma </t>
  </si>
  <si>
    <t>ilegal</t>
  </si>
  <si>
    <t xml:space="preserve">Uso de drogas </t>
  </si>
  <si>
    <t>Contra la economía nacional</t>
  </si>
  <si>
    <t>Blanqueo de capitales (lavado de dinero)</t>
  </si>
  <si>
    <t>Competencia desleal</t>
  </si>
  <si>
    <t>Contrabando</t>
  </si>
  <si>
    <t xml:space="preserve">Contra el derecho de autor </t>
  </si>
  <si>
    <t>Contra la economía nacional: (Continuación)</t>
  </si>
  <si>
    <t>Contra los derechos de propiedad industrial</t>
  </si>
  <si>
    <t>Defraudación fiscal</t>
  </si>
  <si>
    <t>Delitos financieros</t>
  </si>
  <si>
    <t>Difundir una enfermedad en animales o plantas</t>
  </si>
  <si>
    <t xml:space="preserve"> Fabricar, importar o vender producto protegido </t>
  </si>
  <si>
    <t>por patente sin autorización</t>
  </si>
  <si>
    <t>Retención indebida de cuotas</t>
  </si>
  <si>
    <t xml:space="preserve">  industriales con nombres, marcas o signos </t>
  </si>
  <si>
    <t xml:space="preserve">   distintivos falsificados o alter</t>
  </si>
  <si>
    <t>Contra el orden jurídico familiar y el estado civil</t>
  </si>
  <si>
    <t>Incesto</t>
  </si>
  <si>
    <t>Incumplimiento de los deberes familiares</t>
  </si>
  <si>
    <t>Irrespeto a los padres</t>
  </si>
  <si>
    <t>Maltrato al menor</t>
  </si>
  <si>
    <t>Negligencia de padres y tutores</t>
  </si>
  <si>
    <t>Pensión alimenticia</t>
  </si>
  <si>
    <t>Sustracción de menores</t>
  </si>
  <si>
    <t>Violencia contra un adulto mayor</t>
  </si>
  <si>
    <t>Violencia intrafamiliar</t>
  </si>
  <si>
    <t>Contra el pudor y la libertad sexual</t>
  </si>
  <si>
    <t>Abusos deshonestos</t>
  </si>
  <si>
    <t>Acoso sexual</t>
  </si>
  <si>
    <t>Corrupción de menores</t>
  </si>
  <si>
    <t>Estupro</t>
  </si>
  <si>
    <t>Explotación sexual</t>
  </si>
  <si>
    <t>Pornografía</t>
  </si>
  <si>
    <t xml:space="preserve">Relaciones sexuales consensuadas con un o  </t>
  </si>
  <si>
    <t>una menor de edad</t>
  </si>
  <si>
    <t>Sodomía</t>
  </si>
  <si>
    <t>Tentativa de violación carnal</t>
  </si>
  <si>
    <t>Violación carnal</t>
  </si>
  <si>
    <t>Contra el honor</t>
  </si>
  <si>
    <t xml:space="preserve">Calumnia </t>
  </si>
  <si>
    <t xml:space="preserve">Injuria </t>
  </si>
  <si>
    <t>Contra la vida y la integridad personal</t>
  </si>
  <si>
    <t>Abandono de niños u otras personas incapaces</t>
  </si>
  <si>
    <t xml:space="preserve"> de velar por su seguridad o su salud </t>
  </si>
  <si>
    <t xml:space="preserve">Agresión con uso de violencia </t>
  </si>
  <si>
    <t>Femicidio</t>
  </si>
  <si>
    <t>Homicidio</t>
  </si>
  <si>
    <t>Homicidio por imprudencia</t>
  </si>
  <si>
    <t>Lesiones personales</t>
  </si>
  <si>
    <t>Lesiones por imprudencia</t>
  </si>
  <si>
    <t>Provocaciones y amenazas</t>
  </si>
  <si>
    <t>Tentativa de homicidio</t>
  </si>
  <si>
    <t>Violencia de género</t>
  </si>
  <si>
    <t>Contra el patrimonio</t>
  </si>
  <si>
    <t>Abigeato</t>
  </si>
  <si>
    <t>Abuso de confianza</t>
  </si>
  <si>
    <t>Apropiación indebida</t>
  </si>
  <si>
    <t>Daños o perjuicios a la propiedad</t>
  </si>
  <si>
    <t>Estafa y otros fraudes</t>
  </si>
  <si>
    <t>Extorsión</t>
  </si>
  <si>
    <t>Hurto</t>
  </si>
  <si>
    <t>Retensión indebida</t>
  </si>
  <si>
    <t>Robo</t>
  </si>
  <si>
    <t>Secuestro</t>
  </si>
  <si>
    <t>Tentativa de hurto</t>
  </si>
  <si>
    <t>Tentativa de robo</t>
  </si>
  <si>
    <t>Usurpación</t>
  </si>
  <si>
    <t>Contra el ambiente</t>
  </si>
  <si>
    <t>Contra la normativa urbanística</t>
  </si>
  <si>
    <t>Contra la vida silvestre</t>
  </si>
  <si>
    <t>Contra los animales domésticos</t>
  </si>
  <si>
    <t>Contra el ambiente: (Continuación)</t>
  </si>
  <si>
    <t>Contra los recursos naturales</t>
  </si>
  <si>
    <t>Tramitación, aprobación y cumplimiento de</t>
  </si>
  <si>
    <t xml:space="preserve"> documentación ambiental</t>
  </si>
  <si>
    <t>Contra la humanidad</t>
  </si>
  <si>
    <t xml:space="preserve">Contra el derecho internacional de los derechos </t>
  </si>
  <si>
    <t>humanos</t>
  </si>
  <si>
    <t xml:space="preserve">Contra las personas y los bienes protegidos </t>
  </si>
  <si>
    <t>por el derecho internacional humanitario</t>
  </si>
  <si>
    <t>Tráfico ilícito de migrantes</t>
  </si>
  <si>
    <t>Trata de personas</t>
  </si>
  <si>
    <t xml:space="preserve">No especificado </t>
  </si>
  <si>
    <t xml:space="preserve"> .. Dato no aplicable al grupo o categoría.</t>
  </si>
  <si>
    <t xml:space="preserve"> -  Cantidad nula o cero.</t>
  </si>
  <si>
    <t xml:space="preserve"> 0.0 Cuando la cantidad es menor a la mitad de la unidad o fracción decimal adoptada, para la expresión del dato.</t>
  </si>
  <si>
    <t>Fuente: Juzgados penales, Órgano Judicial.</t>
  </si>
  <si>
    <t>Contra la seguridad informática</t>
  </si>
  <si>
    <t>Poseer articulo de dudosa procedencia</t>
  </si>
  <si>
    <t>Desaparición forzada de una persona</t>
  </si>
  <si>
    <t>Vender o hacer circular productos agrícolas o</t>
  </si>
  <si>
    <t xml:space="preserve">Cuadro 8. SINDICADOS EN LA REPÚBLICA, POR PERÍODO TRANSCURRIDO ENTRE LA COMISIÓN </t>
  </si>
  <si>
    <t>(1) De existir diferencia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</si>
</sst>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[Red]#,##0"/>
    <numFmt numFmtId="165" formatCode="#,##0.0;[Red]#,##0.0"/>
    <numFmt numFmtId="166" formatCode="#,##0;&quot;-&quot;;&quot;-&quot;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4" xfId="0" applyFont="1" applyBorder="1"/>
    <xf numFmtId="164" fontId="1" fillId="0" borderId="4" xfId="0" applyNumberFormat="1" applyFont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0" fontId="4" fillId="0" borderId="0" xfId="0" applyFont="1"/>
    <xf numFmtId="166" fontId="1" fillId="0" borderId="4" xfId="0" applyNumberFormat="1" applyFont="1" applyBorder="1" applyAlignment="1">
      <alignment horizontal="right"/>
    </xf>
    <xf numFmtId="166" fontId="4" fillId="0" borderId="4" xfId="0" applyNumberFormat="1" applyFont="1" applyBorder="1" applyAlignment="1">
      <alignment horizontal="right"/>
    </xf>
    <xf numFmtId="166" fontId="4" fillId="0" borderId="6" xfId="0" applyNumberFormat="1" applyFont="1" applyBorder="1" applyAlignment="1">
      <alignment horizontal="right"/>
    </xf>
    <xf numFmtId="3" fontId="4" fillId="0" borderId="4" xfId="0" applyNumberFormat="1" applyFont="1" applyBorder="1"/>
    <xf numFmtId="3" fontId="4" fillId="0" borderId="4" xfId="0" applyNumberFormat="1" applyFont="1" applyBorder="1" applyAlignment="1">
      <alignment horizontal="right"/>
    </xf>
    <xf numFmtId="3" fontId="4" fillId="0" borderId="6" xfId="0" applyNumberFormat="1" applyFont="1" applyBorder="1"/>
    <xf numFmtId="3" fontId="1" fillId="0" borderId="4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164" fontId="2" fillId="0" borderId="0" xfId="0" applyNumberFormat="1" applyFont="1"/>
    <xf numFmtId="166" fontId="1" fillId="0" borderId="6" xfId="0" applyNumberFormat="1" applyFont="1" applyBorder="1" applyAlignment="1">
      <alignment horizontal="right"/>
    </xf>
    <xf numFmtId="166" fontId="2" fillId="0" borderId="0" xfId="0" applyNumberFormat="1" applyFont="1" applyBorder="1"/>
    <xf numFmtId="3" fontId="1" fillId="0" borderId="4" xfId="0" applyNumberFormat="1" applyFont="1" applyBorder="1"/>
    <xf numFmtId="3" fontId="1" fillId="0" borderId="6" xfId="0" applyNumberFormat="1" applyFont="1" applyBorder="1"/>
    <xf numFmtId="0" fontId="4" fillId="0" borderId="0" xfId="0" applyFont="1" applyFill="1"/>
    <xf numFmtId="0" fontId="1" fillId="0" borderId="4" xfId="0" applyFont="1" applyBorder="1"/>
    <xf numFmtId="49" fontId="4" fillId="0" borderId="0" xfId="0" applyNumberFormat="1" applyFont="1"/>
    <xf numFmtId="0" fontId="4" fillId="0" borderId="0" xfId="0" applyFont="1" applyFill="1" applyBorder="1"/>
    <xf numFmtId="0" fontId="4" fillId="0" borderId="6" xfId="0" applyFont="1" applyBorder="1"/>
    <xf numFmtId="164" fontId="1" fillId="0" borderId="4" xfId="0" applyNumberFormat="1" applyFont="1" applyFill="1" applyBorder="1" applyAlignment="1">
      <alignment horizontal="right"/>
    </xf>
    <xf numFmtId="166" fontId="1" fillId="0" borderId="4" xfId="0" applyNumberFormat="1" applyFont="1" applyFill="1" applyBorder="1" applyAlignment="1">
      <alignment horizontal="right"/>
    </xf>
    <xf numFmtId="166" fontId="4" fillId="0" borderId="4" xfId="0" applyNumberFormat="1" applyFont="1" applyFill="1" applyBorder="1" applyAlignment="1">
      <alignment horizontal="right"/>
    </xf>
    <xf numFmtId="166" fontId="4" fillId="0" borderId="6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165" fontId="4" fillId="0" borderId="4" xfId="0" applyNumberFormat="1" applyFont="1" applyFill="1" applyBorder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7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Fill="1" applyBorder="1"/>
    <xf numFmtId="0" fontId="4" fillId="0" borderId="0" xfId="0" applyFont="1" applyBorder="1"/>
    <xf numFmtId="0" fontId="4" fillId="3" borderId="0" xfId="0" applyFont="1" applyFill="1"/>
    <xf numFmtId="49" fontId="4" fillId="0" borderId="0" xfId="0" applyNumberFormat="1" applyFont="1" applyAlignment="1">
      <alignment justifyLastLine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8"/>
  <sheetViews>
    <sheetView tabSelected="1" zoomScaleNormal="100" zoomScaleSheetLayoutView="112" workbookViewId="0">
      <selection sqref="A1:L1"/>
    </sheetView>
  </sheetViews>
  <sheetFormatPr baseColWidth="10" defaultRowHeight="12.75" x14ac:dyDescent="0.2"/>
  <cols>
    <col min="1" max="2" width="1.7109375" style="2" customWidth="1"/>
    <col min="3" max="3" width="38.7109375" style="2" customWidth="1"/>
    <col min="4" max="4" width="8.42578125" style="2" customWidth="1"/>
    <col min="5" max="5" width="8" style="2" customWidth="1"/>
    <col min="6" max="7" width="9.28515625" style="2" customWidth="1"/>
    <col min="8" max="8" width="8.85546875" style="2" customWidth="1"/>
    <col min="9" max="9" width="10.140625" style="2" customWidth="1"/>
    <col min="10" max="10" width="8.5703125" style="2" customWidth="1"/>
    <col min="11" max="11" width="8.28515625" style="2" customWidth="1"/>
    <col min="12" max="12" width="8.28515625" style="1" customWidth="1"/>
    <col min="13" max="13" width="11.42578125" style="1"/>
    <col min="14" max="16384" width="11.42578125" style="2"/>
  </cols>
  <sheetData>
    <row r="1" spans="1:12" ht="17.25" customHeight="1" x14ac:dyDescent="0.2">
      <c r="A1" s="55" t="s">
        <v>172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7.25" customHeight="1" x14ac:dyDescent="0.2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15" customHeight="1" x14ac:dyDescent="0.2"/>
    <row r="4" spans="1:12" ht="27" customHeight="1" x14ac:dyDescent="0.2">
      <c r="A4" s="57" t="s">
        <v>1</v>
      </c>
      <c r="B4" s="58"/>
      <c r="C4" s="58"/>
      <c r="D4" s="58" t="s">
        <v>2</v>
      </c>
      <c r="E4" s="58"/>
      <c r="F4" s="58"/>
      <c r="G4" s="58"/>
      <c r="H4" s="58"/>
      <c r="I4" s="58"/>
      <c r="J4" s="58"/>
      <c r="K4" s="58"/>
      <c r="L4" s="59"/>
    </row>
    <row r="5" spans="1:12" ht="25.5" customHeight="1" x14ac:dyDescent="0.2">
      <c r="A5" s="57"/>
      <c r="B5" s="58"/>
      <c r="C5" s="58"/>
      <c r="D5" s="58" t="s">
        <v>3</v>
      </c>
      <c r="E5" s="58" t="s">
        <v>4</v>
      </c>
      <c r="F5" s="58"/>
      <c r="G5" s="58"/>
      <c r="H5" s="58"/>
      <c r="I5" s="58"/>
      <c r="J5" s="58"/>
      <c r="K5" s="58"/>
      <c r="L5" s="59"/>
    </row>
    <row r="6" spans="1:12" ht="26.25" customHeight="1" x14ac:dyDescent="0.2">
      <c r="A6" s="57"/>
      <c r="B6" s="58"/>
      <c r="C6" s="58"/>
      <c r="D6" s="58"/>
      <c r="E6" s="58" t="s">
        <v>5</v>
      </c>
      <c r="F6" s="58"/>
      <c r="G6" s="58"/>
      <c r="H6" s="58"/>
      <c r="I6" s="58"/>
      <c r="J6" s="54" t="s">
        <v>6</v>
      </c>
      <c r="K6" s="54" t="s">
        <v>7</v>
      </c>
      <c r="L6" s="60" t="s">
        <v>8</v>
      </c>
    </row>
    <row r="7" spans="1:12" ht="23.25" customHeight="1" x14ac:dyDescent="0.2">
      <c r="A7" s="57"/>
      <c r="B7" s="58"/>
      <c r="C7" s="58"/>
      <c r="D7" s="58"/>
      <c r="E7" s="58" t="s">
        <v>3</v>
      </c>
      <c r="F7" s="54" t="s">
        <v>9</v>
      </c>
      <c r="G7" s="54" t="s">
        <v>10</v>
      </c>
      <c r="H7" s="54" t="s">
        <v>11</v>
      </c>
      <c r="I7" s="54" t="s">
        <v>12</v>
      </c>
      <c r="J7" s="54"/>
      <c r="K7" s="54"/>
      <c r="L7" s="60"/>
    </row>
    <row r="8" spans="1:12" ht="23.25" customHeight="1" x14ac:dyDescent="0.2">
      <c r="A8" s="57"/>
      <c r="B8" s="58"/>
      <c r="C8" s="58"/>
      <c r="D8" s="58"/>
      <c r="E8" s="58"/>
      <c r="F8" s="54"/>
      <c r="G8" s="54"/>
      <c r="H8" s="54"/>
      <c r="I8" s="54"/>
      <c r="J8" s="54"/>
      <c r="K8" s="54"/>
      <c r="L8" s="60"/>
    </row>
    <row r="9" spans="1:12" ht="23.25" customHeight="1" x14ac:dyDescent="0.2">
      <c r="A9" s="57"/>
      <c r="B9" s="58"/>
      <c r="C9" s="58"/>
      <c r="D9" s="58"/>
      <c r="E9" s="58"/>
      <c r="F9" s="54"/>
      <c r="G9" s="54"/>
      <c r="H9" s="54"/>
      <c r="I9" s="54"/>
      <c r="J9" s="54"/>
      <c r="K9" s="54"/>
      <c r="L9" s="60"/>
    </row>
    <row r="10" spans="1:12" ht="15" customHeight="1" x14ac:dyDescent="0.2">
      <c r="D10" s="3"/>
      <c r="E10" s="3"/>
      <c r="F10" s="3"/>
      <c r="G10" s="3"/>
      <c r="H10" s="3"/>
      <c r="I10" s="3"/>
      <c r="J10" s="3"/>
      <c r="K10" s="3"/>
    </row>
    <row r="11" spans="1:12" ht="21" customHeight="1" x14ac:dyDescent="0.2">
      <c r="A11" s="55" t="s">
        <v>13</v>
      </c>
      <c r="B11" s="55"/>
      <c r="C11" s="56"/>
      <c r="D11" s="4">
        <f>SUM(E11,J11:L11)</f>
        <v>14238</v>
      </c>
      <c r="E11" s="4">
        <f t="shared" ref="E11:E14" si="0">SUM(G11:I11)</f>
        <v>5132</v>
      </c>
      <c r="F11" s="5">
        <f t="shared" ref="F11:L11" si="1">SUM(F13,F14,F20,F34,F48,F60,F81,F99,F110,F123,F126,F139,F155,F163,F171)</f>
        <v>100</v>
      </c>
      <c r="G11" s="4">
        <f t="shared" si="1"/>
        <v>3048</v>
      </c>
      <c r="H11" s="4">
        <f t="shared" si="1"/>
        <v>444</v>
      </c>
      <c r="I11" s="4">
        <f t="shared" si="1"/>
        <v>1640</v>
      </c>
      <c r="J11" s="4">
        <f t="shared" si="1"/>
        <v>2954</v>
      </c>
      <c r="K11" s="4">
        <f t="shared" si="1"/>
        <v>2299</v>
      </c>
      <c r="L11" s="6">
        <f t="shared" si="1"/>
        <v>3853</v>
      </c>
    </row>
    <row r="12" spans="1:12" ht="18.75" customHeight="1" x14ac:dyDescent="0.2">
      <c r="A12" s="61" t="s">
        <v>14</v>
      </c>
      <c r="B12" s="61"/>
      <c r="C12" s="62"/>
      <c r="D12" s="5">
        <f>SUM(D11/$D$11)*100</f>
        <v>100</v>
      </c>
      <c r="E12" s="5">
        <f t="shared" si="0"/>
        <v>36.04438825677763</v>
      </c>
      <c r="F12" s="7" t="s">
        <v>15</v>
      </c>
      <c r="G12" s="7">
        <f>G11/$D11*100</f>
        <v>21.40750105351875</v>
      </c>
      <c r="H12" s="7">
        <f t="shared" ref="H12:L12" si="2">H11/$D11*100</f>
        <v>3.1184155077960387</v>
      </c>
      <c r="I12" s="7">
        <f t="shared" si="2"/>
        <v>11.518471695462845</v>
      </c>
      <c r="J12" s="7">
        <f t="shared" si="2"/>
        <v>20.747295968534907</v>
      </c>
      <c r="K12" s="7">
        <f t="shared" si="2"/>
        <v>16.146930748700662</v>
      </c>
      <c r="L12" s="8">
        <f t="shared" si="2"/>
        <v>27.061385025986795</v>
      </c>
    </row>
    <row r="13" spans="1:12" ht="21.75" customHeight="1" x14ac:dyDescent="0.2">
      <c r="A13" s="9" t="s">
        <v>16</v>
      </c>
      <c r="D13" s="4">
        <f t="shared" ref="D13" si="3">SUM(E13,J13:L13)</f>
        <v>1</v>
      </c>
      <c r="E13" s="10">
        <f t="shared" si="0"/>
        <v>0</v>
      </c>
      <c r="F13" s="7" t="s">
        <v>17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2">
        <v>1</v>
      </c>
    </row>
    <row r="14" spans="1:12" ht="21.75" customHeight="1" x14ac:dyDescent="0.2">
      <c r="A14" s="9" t="s">
        <v>18</v>
      </c>
      <c r="B14" s="9"/>
      <c r="C14" s="9"/>
      <c r="D14" s="4">
        <f>SUM(E14,J14:L14)</f>
        <v>88</v>
      </c>
      <c r="E14" s="10">
        <f t="shared" si="0"/>
        <v>20</v>
      </c>
      <c r="F14" s="7">
        <f t="shared" ref="F14:F16" si="4">SUM(E14/$E$11)*100</f>
        <v>0.38971161340607952</v>
      </c>
      <c r="G14" s="4">
        <f t="shared" ref="G14:L14" si="5">SUM(G15:G19)</f>
        <v>10</v>
      </c>
      <c r="H14" s="10">
        <f t="shared" si="5"/>
        <v>4</v>
      </c>
      <c r="I14" s="4">
        <f t="shared" si="5"/>
        <v>6</v>
      </c>
      <c r="J14" s="4">
        <f t="shared" si="5"/>
        <v>26</v>
      </c>
      <c r="K14" s="4">
        <f t="shared" si="5"/>
        <v>20</v>
      </c>
      <c r="L14" s="6">
        <f t="shared" si="5"/>
        <v>22</v>
      </c>
    </row>
    <row r="15" spans="1:12" ht="18" customHeight="1" x14ac:dyDescent="0.2">
      <c r="A15" s="9"/>
      <c r="B15" s="9" t="s">
        <v>19</v>
      </c>
      <c r="C15" s="9"/>
      <c r="D15" s="4"/>
      <c r="E15" s="10"/>
      <c r="F15" s="7"/>
      <c r="G15" s="13"/>
      <c r="H15" s="14"/>
      <c r="I15" s="14"/>
      <c r="J15" s="14"/>
      <c r="K15" s="13"/>
      <c r="L15" s="15"/>
    </row>
    <row r="16" spans="1:12" ht="15" customHeight="1" x14ac:dyDescent="0.2">
      <c r="A16" s="9"/>
      <c r="B16" s="9"/>
      <c r="C16" s="9" t="s">
        <v>20</v>
      </c>
      <c r="D16" s="4">
        <f>SUM(E16,J16:L16)</f>
        <v>13</v>
      </c>
      <c r="E16" s="10">
        <f>SUM(G16:I16)</f>
        <v>1</v>
      </c>
      <c r="F16" s="7">
        <f t="shared" si="4"/>
        <v>1.9485580670303974E-2</v>
      </c>
      <c r="G16" s="11">
        <v>1</v>
      </c>
      <c r="H16" s="11">
        <v>0</v>
      </c>
      <c r="I16" s="11">
        <v>0</v>
      </c>
      <c r="J16" s="11">
        <v>5</v>
      </c>
      <c r="K16" s="11">
        <v>3</v>
      </c>
      <c r="L16" s="12">
        <v>4</v>
      </c>
    </row>
    <row r="17" spans="1:15" ht="18.75" customHeight="1" x14ac:dyDescent="0.2">
      <c r="A17" s="9"/>
      <c r="B17" s="9" t="s">
        <v>21</v>
      </c>
      <c r="C17" s="9"/>
      <c r="D17" s="4">
        <f>SUM(E17,J17:L17)</f>
        <v>11</v>
      </c>
      <c r="E17" s="10">
        <f>SUM(G17:I17)</f>
        <v>6</v>
      </c>
      <c r="F17" s="7">
        <f>SUM(E17/$E$11)*100</f>
        <v>0.11691348402182386</v>
      </c>
      <c r="G17" s="11">
        <v>1</v>
      </c>
      <c r="H17" s="11">
        <v>3</v>
      </c>
      <c r="I17" s="11">
        <v>2</v>
      </c>
      <c r="J17" s="11">
        <v>0</v>
      </c>
      <c r="K17" s="11">
        <v>2</v>
      </c>
      <c r="L17" s="12">
        <v>3</v>
      </c>
    </row>
    <row r="18" spans="1:15" ht="18" customHeight="1" x14ac:dyDescent="0.2">
      <c r="A18" s="9"/>
      <c r="B18" s="9" t="s">
        <v>22</v>
      </c>
      <c r="C18" s="9"/>
      <c r="D18" s="4">
        <f>SUM(E18,J18:L18)</f>
        <v>61</v>
      </c>
      <c r="E18" s="10">
        <f>SUM(G18:I18)</f>
        <v>13</v>
      </c>
      <c r="F18" s="7">
        <f>SUM(E18/$E$11)*100</f>
        <v>0.2533125487139517</v>
      </c>
      <c r="G18" s="11">
        <v>8</v>
      </c>
      <c r="H18" s="11">
        <v>1</v>
      </c>
      <c r="I18" s="11">
        <v>4</v>
      </c>
      <c r="J18" s="11">
        <v>21</v>
      </c>
      <c r="K18" s="11">
        <v>15</v>
      </c>
      <c r="L18" s="12">
        <v>12</v>
      </c>
    </row>
    <row r="19" spans="1:15" ht="18.75" customHeight="1" x14ac:dyDescent="0.2">
      <c r="A19" s="9"/>
      <c r="B19" s="9" t="s">
        <v>23</v>
      </c>
      <c r="C19" s="9"/>
      <c r="D19" s="4">
        <f t="shared" ref="D19:D26" si="6">SUM(E19,J19:L19)</f>
        <v>3</v>
      </c>
      <c r="E19" s="10">
        <f t="shared" ref="E19:E26" si="7">SUM(G19:I19)</f>
        <v>0</v>
      </c>
      <c r="F19" s="7" t="s">
        <v>17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2">
        <v>3</v>
      </c>
    </row>
    <row r="20" spans="1:15" ht="21" customHeight="1" x14ac:dyDescent="0.2">
      <c r="A20" s="9" t="s">
        <v>24</v>
      </c>
      <c r="B20" s="9"/>
      <c r="C20" s="9"/>
      <c r="D20" s="4">
        <f t="shared" si="6"/>
        <v>126</v>
      </c>
      <c r="E20" s="10">
        <f t="shared" si="7"/>
        <v>27</v>
      </c>
      <c r="F20" s="7">
        <f t="shared" ref="F20:F23" si="8">SUM(E20/$E$11)*100</f>
        <v>0.52611067809820733</v>
      </c>
      <c r="G20" s="16">
        <f t="shared" ref="G20:L20" si="9">SUM(G21:G33)</f>
        <v>12</v>
      </c>
      <c r="H20" s="10">
        <f t="shared" si="9"/>
        <v>0</v>
      </c>
      <c r="I20" s="16">
        <f t="shared" si="9"/>
        <v>15</v>
      </c>
      <c r="J20" s="16">
        <f t="shared" si="9"/>
        <v>16</v>
      </c>
      <c r="K20" s="16">
        <f t="shared" si="9"/>
        <v>12</v>
      </c>
      <c r="L20" s="17">
        <f t="shared" si="9"/>
        <v>71</v>
      </c>
    </row>
    <row r="21" spans="1:15" ht="18.75" customHeight="1" x14ac:dyDescent="0.2">
      <c r="A21" s="9"/>
      <c r="B21" s="9" t="s">
        <v>25</v>
      </c>
      <c r="C21" s="9"/>
      <c r="D21" s="4">
        <f t="shared" si="6"/>
        <v>4</v>
      </c>
      <c r="E21" s="10">
        <f t="shared" si="7"/>
        <v>1</v>
      </c>
      <c r="F21" s="7">
        <f t="shared" si="8"/>
        <v>1.9485580670303974E-2</v>
      </c>
      <c r="G21" s="11">
        <v>0</v>
      </c>
      <c r="H21" s="11">
        <v>0</v>
      </c>
      <c r="I21" s="11">
        <v>1</v>
      </c>
      <c r="J21" s="11">
        <v>1</v>
      </c>
      <c r="K21" s="11">
        <v>1</v>
      </c>
      <c r="L21" s="12">
        <v>1</v>
      </c>
    </row>
    <row r="22" spans="1:15" ht="18.75" customHeight="1" x14ac:dyDescent="0.2">
      <c r="A22" s="9"/>
      <c r="B22" s="9" t="s">
        <v>26</v>
      </c>
      <c r="C22" s="9"/>
      <c r="D22" s="4">
        <f t="shared" si="6"/>
        <v>4</v>
      </c>
      <c r="E22" s="10">
        <f t="shared" si="7"/>
        <v>0</v>
      </c>
      <c r="F22" s="11">
        <v>0</v>
      </c>
      <c r="G22" s="11">
        <v>0</v>
      </c>
      <c r="H22" s="11">
        <v>0</v>
      </c>
      <c r="I22" s="11">
        <v>0</v>
      </c>
      <c r="J22" s="11">
        <v>3</v>
      </c>
      <c r="K22" s="11">
        <v>0</v>
      </c>
      <c r="L22" s="12">
        <v>1</v>
      </c>
    </row>
    <row r="23" spans="1:15" ht="18.75" customHeight="1" x14ac:dyDescent="0.2">
      <c r="A23" s="9"/>
      <c r="B23" s="9" t="s">
        <v>27</v>
      </c>
      <c r="C23" s="9"/>
      <c r="D23" s="4">
        <f t="shared" si="6"/>
        <v>16</v>
      </c>
      <c r="E23" s="10">
        <f t="shared" si="7"/>
        <v>5</v>
      </c>
      <c r="F23" s="7">
        <f t="shared" si="8"/>
        <v>9.7427903351519879E-2</v>
      </c>
      <c r="G23" s="11">
        <v>3</v>
      </c>
      <c r="H23" s="11">
        <v>0</v>
      </c>
      <c r="I23" s="11">
        <v>2</v>
      </c>
      <c r="J23" s="11">
        <v>1</v>
      </c>
      <c r="K23" s="11">
        <v>2</v>
      </c>
      <c r="L23" s="12">
        <v>8</v>
      </c>
    </row>
    <row r="24" spans="1:15" ht="18.75" customHeight="1" x14ac:dyDescent="0.2">
      <c r="A24" s="9"/>
      <c r="B24" s="9" t="s">
        <v>28</v>
      </c>
      <c r="C24" s="9"/>
      <c r="D24" s="4"/>
      <c r="E24" s="10"/>
      <c r="F24" s="7"/>
      <c r="G24" s="11"/>
      <c r="H24" s="11"/>
      <c r="I24" s="11"/>
      <c r="J24" s="11"/>
      <c r="K24" s="11"/>
      <c r="L24" s="12"/>
    </row>
    <row r="25" spans="1:15" ht="18.75" customHeight="1" x14ac:dyDescent="0.2">
      <c r="A25" s="9"/>
      <c r="B25" s="9"/>
      <c r="C25" s="9" t="s">
        <v>29</v>
      </c>
      <c r="D25" s="4">
        <f>SUM(G25:L25)</f>
        <v>3</v>
      </c>
      <c r="E25" s="10">
        <f t="shared" si="7"/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2">
        <v>3</v>
      </c>
    </row>
    <row r="26" spans="1:15" ht="18.75" customHeight="1" x14ac:dyDescent="0.2">
      <c r="A26" s="9"/>
      <c r="B26" s="9" t="s">
        <v>30</v>
      </c>
      <c r="C26" s="9"/>
      <c r="D26" s="4">
        <f t="shared" si="6"/>
        <v>2</v>
      </c>
      <c r="E26" s="10">
        <f t="shared" si="7"/>
        <v>2</v>
      </c>
      <c r="F26" s="7">
        <f t="shared" ref="F26" si="10">SUM(E26/$E$11)*100</f>
        <v>3.8971161340607949E-2</v>
      </c>
      <c r="G26" s="11">
        <v>1</v>
      </c>
      <c r="H26" s="11">
        <v>0</v>
      </c>
      <c r="I26" s="11">
        <v>1</v>
      </c>
      <c r="J26" s="11">
        <v>0</v>
      </c>
      <c r="K26" s="11">
        <v>0</v>
      </c>
      <c r="L26" s="12">
        <v>0</v>
      </c>
    </row>
    <row r="27" spans="1:15" ht="18.75" customHeight="1" x14ac:dyDescent="0.2">
      <c r="A27" s="9"/>
      <c r="B27" s="9" t="s">
        <v>31</v>
      </c>
      <c r="C27" s="9"/>
      <c r="D27" s="18"/>
      <c r="E27" s="10"/>
      <c r="F27" s="18"/>
      <c r="G27" s="18"/>
      <c r="H27" s="18"/>
      <c r="I27" s="18"/>
      <c r="J27" s="18"/>
      <c r="K27" s="18"/>
      <c r="L27" s="19"/>
      <c r="N27" s="20"/>
    </row>
    <row r="28" spans="1:15" ht="15" customHeight="1" x14ac:dyDescent="0.2">
      <c r="A28" s="9"/>
      <c r="B28" s="9"/>
      <c r="C28" s="9" t="s">
        <v>32</v>
      </c>
      <c r="D28" s="4">
        <f>SUM(E28,J28:L28)</f>
        <v>3</v>
      </c>
      <c r="E28" s="10">
        <f t="shared" ref="E28:E33" si="11">SUM(G28:I28)</f>
        <v>2</v>
      </c>
      <c r="F28" s="7">
        <f t="shared" ref="F28:F35" si="12">SUM(E28/$E$11)*100</f>
        <v>3.8971161340607949E-2</v>
      </c>
      <c r="G28" s="11">
        <v>0</v>
      </c>
      <c r="H28" s="11">
        <v>0</v>
      </c>
      <c r="I28" s="11">
        <v>2</v>
      </c>
      <c r="J28" s="11">
        <v>1</v>
      </c>
      <c r="K28" s="11">
        <v>0</v>
      </c>
      <c r="L28" s="12">
        <v>0</v>
      </c>
    </row>
    <row r="29" spans="1:15" ht="18.75" customHeight="1" x14ac:dyDescent="0.2">
      <c r="A29" s="9"/>
      <c r="B29" s="9" t="s">
        <v>33</v>
      </c>
      <c r="C29" s="9"/>
      <c r="D29" s="4">
        <f>SUM(E29,J29:L29)</f>
        <v>9</v>
      </c>
      <c r="E29" s="4">
        <f t="shared" si="11"/>
        <v>1</v>
      </c>
      <c r="F29" s="7">
        <f t="shared" si="12"/>
        <v>1.9485580670303974E-2</v>
      </c>
      <c r="G29" s="11">
        <v>1</v>
      </c>
      <c r="H29" s="11">
        <v>0</v>
      </c>
      <c r="I29" s="11">
        <v>0</v>
      </c>
      <c r="J29" s="11">
        <v>1</v>
      </c>
      <c r="K29" s="11">
        <v>3</v>
      </c>
      <c r="L29" s="12">
        <v>4</v>
      </c>
    </row>
    <row r="30" spans="1:15" ht="19.5" customHeight="1" x14ac:dyDescent="0.2">
      <c r="A30" s="9"/>
      <c r="B30" s="9" t="s">
        <v>34</v>
      </c>
      <c r="C30" s="9"/>
      <c r="D30" s="4">
        <f>SUM(E30,J30:L30)</f>
        <v>46</v>
      </c>
      <c r="E30" s="4">
        <f t="shared" si="11"/>
        <v>5</v>
      </c>
      <c r="F30" s="7">
        <f t="shared" si="12"/>
        <v>9.7427903351519879E-2</v>
      </c>
      <c r="G30" s="11">
        <v>1</v>
      </c>
      <c r="H30" s="11">
        <v>0</v>
      </c>
      <c r="I30" s="11">
        <v>4</v>
      </c>
      <c r="J30" s="11">
        <v>6</v>
      </c>
      <c r="K30" s="11">
        <v>4</v>
      </c>
      <c r="L30" s="12">
        <v>31</v>
      </c>
      <c r="O30" s="20"/>
    </row>
    <row r="31" spans="1:15" ht="18.75" customHeight="1" x14ac:dyDescent="0.2">
      <c r="A31" s="9"/>
      <c r="B31" s="9" t="s">
        <v>35</v>
      </c>
      <c r="C31" s="9"/>
      <c r="D31" s="4">
        <f>SUM(E31,J31:L31)</f>
        <v>5</v>
      </c>
      <c r="E31" s="10">
        <f t="shared" si="11"/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1</v>
      </c>
      <c r="L31" s="12">
        <v>4</v>
      </c>
    </row>
    <row r="32" spans="1:15" ht="18.75" customHeight="1" x14ac:dyDescent="0.2">
      <c r="A32" s="9"/>
      <c r="B32" s="9" t="s">
        <v>36</v>
      </c>
      <c r="C32" s="9"/>
      <c r="D32" s="4">
        <f>SUM(E32,J32:L32)</f>
        <v>2</v>
      </c>
      <c r="E32" s="10">
        <f t="shared" si="11"/>
        <v>2</v>
      </c>
      <c r="F32" s="7">
        <f t="shared" ref="F32" si="13">SUM(E32/$E$11)*100</f>
        <v>3.8971161340607949E-2</v>
      </c>
      <c r="G32" s="11">
        <v>0</v>
      </c>
      <c r="H32" s="11">
        <v>0</v>
      </c>
      <c r="I32" s="11">
        <v>2</v>
      </c>
      <c r="J32" s="11">
        <v>0</v>
      </c>
      <c r="K32" s="11">
        <v>0</v>
      </c>
      <c r="L32" s="12">
        <v>0</v>
      </c>
    </row>
    <row r="33" spans="1:13" ht="18.75" customHeight="1" x14ac:dyDescent="0.2">
      <c r="A33" s="9"/>
      <c r="B33" s="9" t="s">
        <v>37</v>
      </c>
      <c r="C33" s="9"/>
      <c r="D33" s="4">
        <f t="shared" ref="D33" si="14">SUM(E33,J33:L33)</f>
        <v>32</v>
      </c>
      <c r="E33" s="10">
        <f t="shared" si="11"/>
        <v>9</v>
      </c>
      <c r="F33" s="7">
        <f t="shared" si="12"/>
        <v>0.17537022603273578</v>
      </c>
      <c r="G33" s="11">
        <v>6</v>
      </c>
      <c r="H33" s="11">
        <v>0</v>
      </c>
      <c r="I33" s="11">
        <v>3</v>
      </c>
      <c r="J33" s="11">
        <v>3</v>
      </c>
      <c r="K33" s="11">
        <v>1</v>
      </c>
      <c r="L33" s="12">
        <v>19</v>
      </c>
    </row>
    <row r="34" spans="1:13" ht="21" customHeight="1" x14ac:dyDescent="0.2">
      <c r="A34" s="9" t="s">
        <v>38</v>
      </c>
      <c r="B34" s="9"/>
      <c r="C34" s="9"/>
      <c r="D34" s="4">
        <f>SUM(D35:D47)</f>
        <v>187</v>
      </c>
      <c r="E34" s="10">
        <f>SUM(E35:E47)</f>
        <v>50</v>
      </c>
      <c r="F34" s="7">
        <f t="shared" si="12"/>
        <v>0.97427903351519873</v>
      </c>
      <c r="G34" s="10">
        <f t="shared" ref="G34:L34" si="15">SUM(G35:G47)</f>
        <v>11</v>
      </c>
      <c r="H34" s="10">
        <f t="shared" si="15"/>
        <v>11</v>
      </c>
      <c r="I34" s="10">
        <f t="shared" si="15"/>
        <v>28</v>
      </c>
      <c r="J34" s="10">
        <f t="shared" si="15"/>
        <v>48</v>
      </c>
      <c r="K34" s="10">
        <f t="shared" si="15"/>
        <v>41</v>
      </c>
      <c r="L34" s="21">
        <f t="shared" si="15"/>
        <v>48</v>
      </c>
    </row>
    <row r="35" spans="1:13" ht="18.75" customHeight="1" x14ac:dyDescent="0.2">
      <c r="A35" s="9"/>
      <c r="B35" s="9" t="s">
        <v>39</v>
      </c>
      <c r="D35" s="4">
        <f>SUM(E35,J35:L35)</f>
        <v>5</v>
      </c>
      <c r="E35" s="10">
        <f>SUM(G35:I35)</f>
        <v>3</v>
      </c>
      <c r="F35" s="7">
        <f t="shared" si="12"/>
        <v>5.845674201091193E-2</v>
      </c>
      <c r="G35" s="11">
        <v>0</v>
      </c>
      <c r="H35" s="11">
        <v>1</v>
      </c>
      <c r="I35" s="11">
        <v>2</v>
      </c>
      <c r="J35" s="11">
        <v>1</v>
      </c>
      <c r="K35" s="11">
        <v>1</v>
      </c>
      <c r="L35" s="12">
        <v>0</v>
      </c>
    </row>
    <row r="36" spans="1:13" ht="18.75" customHeight="1" x14ac:dyDescent="0.2">
      <c r="A36" s="9"/>
      <c r="B36" s="9" t="s">
        <v>40</v>
      </c>
      <c r="C36" s="9"/>
      <c r="D36" s="4"/>
      <c r="E36" s="10"/>
      <c r="F36" s="7"/>
      <c r="G36" s="14"/>
      <c r="H36" s="14"/>
      <c r="I36" s="14"/>
      <c r="J36" s="13"/>
      <c r="K36" s="14"/>
      <c r="L36" s="15"/>
    </row>
    <row r="37" spans="1:13" ht="15.75" customHeight="1" x14ac:dyDescent="0.2">
      <c r="A37" s="9"/>
      <c r="B37" s="9"/>
      <c r="C37" s="9" t="s">
        <v>41</v>
      </c>
      <c r="D37" s="4">
        <f>SUM(E37,J37:L37)</f>
        <v>23</v>
      </c>
      <c r="E37" s="10">
        <f>SUM(G37:I37)</f>
        <v>6</v>
      </c>
      <c r="F37" s="7">
        <f t="shared" ref="F37" si="16">SUM(E37/$E$11)*100</f>
        <v>0.11691348402182386</v>
      </c>
      <c r="G37" s="11">
        <v>2</v>
      </c>
      <c r="H37" s="11">
        <v>1</v>
      </c>
      <c r="I37" s="11">
        <v>3</v>
      </c>
      <c r="J37" s="11">
        <v>7</v>
      </c>
      <c r="K37" s="11">
        <v>5</v>
      </c>
      <c r="L37" s="12">
        <v>5</v>
      </c>
    </row>
    <row r="38" spans="1:13" ht="18" customHeight="1" x14ac:dyDescent="0.2">
      <c r="A38" s="9"/>
      <c r="B38" s="9" t="s">
        <v>42</v>
      </c>
      <c r="C38" s="9"/>
      <c r="D38" s="4"/>
      <c r="E38" s="10"/>
      <c r="F38" s="7"/>
      <c r="G38" s="11"/>
      <c r="H38" s="11"/>
      <c r="I38" s="11"/>
      <c r="J38" s="11"/>
      <c r="K38" s="11"/>
      <c r="L38" s="12"/>
    </row>
    <row r="39" spans="1:13" ht="15.75" customHeight="1" x14ac:dyDescent="0.2">
      <c r="A39" s="9"/>
      <c r="B39" s="9"/>
      <c r="C39" s="9" t="s">
        <v>43</v>
      </c>
      <c r="D39" s="4">
        <f t="shared" ref="D39:D40" si="17">SUM(E39,J39:L39)</f>
        <v>2</v>
      </c>
      <c r="E39" s="10">
        <f t="shared" ref="E39:E40" si="18">SUM(G39:I39)</f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2">
        <v>2</v>
      </c>
    </row>
    <row r="40" spans="1:13" ht="18" customHeight="1" x14ac:dyDescent="0.2">
      <c r="A40" s="9"/>
      <c r="B40" s="9" t="s">
        <v>44</v>
      </c>
      <c r="C40" s="9"/>
      <c r="D40" s="4">
        <f t="shared" si="17"/>
        <v>7</v>
      </c>
      <c r="E40" s="10">
        <f t="shared" si="18"/>
        <v>2</v>
      </c>
      <c r="F40" s="7">
        <f t="shared" ref="F40:F43" si="19">SUM(E40/$E$11)*100</f>
        <v>3.8971161340607949E-2</v>
      </c>
      <c r="G40" s="11">
        <v>1</v>
      </c>
      <c r="H40" s="11">
        <v>1</v>
      </c>
      <c r="I40" s="11">
        <v>0</v>
      </c>
      <c r="J40" s="11">
        <v>3</v>
      </c>
      <c r="K40" s="11">
        <v>0</v>
      </c>
      <c r="L40" s="12">
        <v>2</v>
      </c>
    </row>
    <row r="41" spans="1:13" ht="18" customHeight="1" x14ac:dyDescent="0.2">
      <c r="A41" s="9"/>
      <c r="B41" s="9" t="s">
        <v>45</v>
      </c>
      <c r="C41" s="9"/>
      <c r="D41" s="4">
        <f>SUM(E41,J41:L41)</f>
        <v>10</v>
      </c>
      <c r="E41" s="10">
        <f t="shared" ref="E41:E49" si="20">SUM(G41:I41)</f>
        <v>2</v>
      </c>
      <c r="F41" s="7">
        <f t="shared" si="19"/>
        <v>3.8971161340607949E-2</v>
      </c>
      <c r="G41" s="11">
        <v>0</v>
      </c>
      <c r="H41" s="11">
        <v>0</v>
      </c>
      <c r="I41" s="11">
        <v>2</v>
      </c>
      <c r="J41" s="11">
        <v>2</v>
      </c>
      <c r="K41" s="11">
        <v>2</v>
      </c>
      <c r="L41" s="12">
        <v>4</v>
      </c>
    </row>
    <row r="42" spans="1:13" ht="18.75" customHeight="1" x14ac:dyDescent="0.2">
      <c r="A42" s="9"/>
      <c r="B42" s="9" t="s">
        <v>46</v>
      </c>
      <c r="C42" s="9"/>
      <c r="D42" s="4">
        <f>SUM(E42,J42:L42)</f>
        <v>1</v>
      </c>
      <c r="E42" s="10">
        <f t="shared" si="20"/>
        <v>1</v>
      </c>
      <c r="F42" s="7">
        <f t="shared" si="19"/>
        <v>1.9485580670303974E-2</v>
      </c>
      <c r="G42" s="11">
        <v>0</v>
      </c>
      <c r="H42" s="11">
        <v>0</v>
      </c>
      <c r="I42" s="11">
        <v>1</v>
      </c>
      <c r="J42" s="11">
        <v>0</v>
      </c>
      <c r="K42" s="11">
        <v>0</v>
      </c>
      <c r="L42" s="12">
        <v>0</v>
      </c>
    </row>
    <row r="43" spans="1:13" ht="18" customHeight="1" x14ac:dyDescent="0.2">
      <c r="A43" s="9"/>
      <c r="B43" s="9" t="s">
        <v>47</v>
      </c>
      <c r="C43" s="9"/>
      <c r="D43" s="4">
        <f>SUM(G43:L43)</f>
        <v>1</v>
      </c>
      <c r="E43" s="10">
        <f t="shared" si="20"/>
        <v>1</v>
      </c>
      <c r="F43" s="7">
        <f t="shared" si="19"/>
        <v>1.9485580670303974E-2</v>
      </c>
      <c r="G43" s="11">
        <v>0</v>
      </c>
      <c r="H43" s="11">
        <v>1</v>
      </c>
      <c r="I43" s="11">
        <v>0</v>
      </c>
      <c r="J43" s="11">
        <v>0</v>
      </c>
      <c r="K43" s="11">
        <v>0</v>
      </c>
      <c r="L43" s="12">
        <v>0</v>
      </c>
      <c r="M43" s="22"/>
    </row>
    <row r="44" spans="1:13" ht="18.75" customHeight="1" x14ac:dyDescent="0.2">
      <c r="A44" s="9"/>
      <c r="B44" s="9" t="s">
        <v>48</v>
      </c>
      <c r="C44" s="9"/>
      <c r="D44" s="4">
        <f>SUM(E44,J44:L44)</f>
        <v>123</v>
      </c>
      <c r="E44" s="10">
        <f>SUM(G44:I44)</f>
        <v>30</v>
      </c>
      <c r="F44" s="7">
        <f>SUM(E44/$E$11)*100</f>
        <v>0.58456742010911922</v>
      </c>
      <c r="G44" s="11">
        <v>7</v>
      </c>
      <c r="H44" s="11">
        <v>7</v>
      </c>
      <c r="I44" s="11">
        <v>16</v>
      </c>
      <c r="J44" s="11">
        <v>33</v>
      </c>
      <c r="K44" s="11">
        <v>32</v>
      </c>
      <c r="L44" s="12">
        <v>28</v>
      </c>
    </row>
    <row r="45" spans="1:13" ht="18" customHeight="1" x14ac:dyDescent="0.2">
      <c r="A45" s="9"/>
      <c r="B45" s="9" t="s">
        <v>49</v>
      </c>
      <c r="C45" s="9"/>
      <c r="D45" s="4"/>
      <c r="E45" s="10"/>
      <c r="F45" s="7"/>
      <c r="G45" s="11"/>
      <c r="H45" s="11"/>
      <c r="I45" s="11"/>
      <c r="J45" s="11"/>
      <c r="K45" s="11"/>
      <c r="L45" s="12"/>
    </row>
    <row r="46" spans="1:13" ht="15" customHeight="1" x14ac:dyDescent="0.2">
      <c r="A46" s="9"/>
      <c r="B46" s="9"/>
      <c r="C46" s="9" t="s">
        <v>50</v>
      </c>
      <c r="D46" s="4">
        <f>SUM(E46,J46:L46)</f>
        <v>1</v>
      </c>
      <c r="E46" s="10">
        <f t="shared" si="20"/>
        <v>1</v>
      </c>
      <c r="F46" s="7">
        <f t="shared" ref="F46" si="21">SUM(E46/$E$11)*100</f>
        <v>1.9485580670303974E-2</v>
      </c>
      <c r="G46" s="11">
        <v>1</v>
      </c>
      <c r="H46" s="11">
        <v>0</v>
      </c>
      <c r="I46" s="11">
        <v>0</v>
      </c>
      <c r="J46" s="11">
        <v>0</v>
      </c>
      <c r="K46" s="11">
        <v>0</v>
      </c>
      <c r="L46" s="12">
        <v>0</v>
      </c>
    </row>
    <row r="47" spans="1:13" ht="16.5" customHeight="1" x14ac:dyDescent="0.2">
      <c r="A47" s="9"/>
      <c r="B47" s="9" t="s">
        <v>37</v>
      </c>
      <c r="C47" s="9"/>
      <c r="D47" s="4">
        <f t="shared" ref="D47:D48" si="22">SUM(E47,J47:L47)</f>
        <v>14</v>
      </c>
      <c r="E47" s="4">
        <f t="shared" si="20"/>
        <v>4</v>
      </c>
      <c r="F47" s="7">
        <f t="shared" ref="F47:F48" si="23">SUM(E47/$E$11)*100</f>
        <v>7.7942322681215898E-2</v>
      </c>
      <c r="G47" s="11">
        <v>0</v>
      </c>
      <c r="H47" s="11">
        <v>0</v>
      </c>
      <c r="I47" s="11">
        <v>4</v>
      </c>
      <c r="J47" s="11">
        <v>2</v>
      </c>
      <c r="K47" s="11">
        <v>1</v>
      </c>
      <c r="L47" s="12">
        <v>7</v>
      </c>
    </row>
    <row r="48" spans="1:13" ht="21" customHeight="1" x14ac:dyDescent="0.2">
      <c r="A48" s="9" t="s">
        <v>51</v>
      </c>
      <c r="B48" s="9"/>
      <c r="C48" s="9"/>
      <c r="D48" s="4">
        <f t="shared" si="22"/>
        <v>317</v>
      </c>
      <c r="E48" s="4">
        <f t="shared" si="20"/>
        <v>82</v>
      </c>
      <c r="F48" s="7">
        <f t="shared" si="23"/>
        <v>1.5978176149649259</v>
      </c>
      <c r="G48" s="23">
        <f t="shared" ref="G48:L48" si="24">SUM(G49:G59)</f>
        <v>59</v>
      </c>
      <c r="H48" s="23">
        <f t="shared" si="24"/>
        <v>7</v>
      </c>
      <c r="I48" s="23">
        <f t="shared" si="24"/>
        <v>16</v>
      </c>
      <c r="J48" s="23">
        <f t="shared" si="24"/>
        <v>29</v>
      </c>
      <c r="K48" s="23">
        <f t="shared" si="24"/>
        <v>43</v>
      </c>
      <c r="L48" s="24">
        <f t="shared" si="24"/>
        <v>163</v>
      </c>
    </row>
    <row r="49" spans="1:12" ht="18" customHeight="1" x14ac:dyDescent="0.2">
      <c r="A49" s="9"/>
      <c r="B49" s="9" t="s">
        <v>52</v>
      </c>
      <c r="C49" s="9"/>
      <c r="D49" s="4">
        <f>SUM(E49,J49:L49)</f>
        <v>9</v>
      </c>
      <c r="E49" s="4">
        <f t="shared" si="20"/>
        <v>1</v>
      </c>
      <c r="F49" s="7">
        <f t="shared" ref="F49" si="25">SUM(E49/$E$11)*100</f>
        <v>1.9485580670303974E-2</v>
      </c>
      <c r="G49" s="11">
        <v>0</v>
      </c>
      <c r="H49" s="11">
        <v>1</v>
      </c>
      <c r="I49" s="11">
        <v>0</v>
      </c>
      <c r="J49" s="11">
        <v>4</v>
      </c>
      <c r="K49" s="11">
        <v>1</v>
      </c>
      <c r="L49" s="12">
        <v>3</v>
      </c>
    </row>
    <row r="50" spans="1:12" ht="18" customHeight="1" x14ac:dyDescent="0.2">
      <c r="A50" s="9"/>
      <c r="B50" s="25" t="s">
        <v>53</v>
      </c>
      <c r="C50" s="25"/>
      <c r="D50" s="4">
        <f>SUM(E50,J50:L50)</f>
        <v>25</v>
      </c>
      <c r="E50" s="10">
        <f>SUM(G50:I50)</f>
        <v>5</v>
      </c>
      <c r="F50" s="7">
        <f>SUM(E50/$E$11)*100</f>
        <v>9.7427903351519879E-2</v>
      </c>
      <c r="G50" s="11">
        <v>5</v>
      </c>
      <c r="H50" s="11">
        <v>0</v>
      </c>
      <c r="I50" s="11">
        <v>0</v>
      </c>
      <c r="J50" s="11">
        <v>1</v>
      </c>
      <c r="K50" s="11">
        <v>1</v>
      </c>
      <c r="L50" s="12">
        <v>18</v>
      </c>
    </row>
    <row r="51" spans="1:12" ht="17.25" customHeight="1" x14ac:dyDescent="0.2">
      <c r="A51" s="9"/>
      <c r="B51" s="25" t="s">
        <v>54</v>
      </c>
      <c r="C51" s="25"/>
      <c r="D51" s="26"/>
      <c r="E51" s="10"/>
      <c r="F51" s="7"/>
      <c r="G51" s="11"/>
      <c r="H51" s="11"/>
      <c r="I51" s="11"/>
      <c r="J51" s="11"/>
      <c r="K51" s="11"/>
      <c r="L51" s="12"/>
    </row>
    <row r="52" spans="1:12" ht="15.75" customHeight="1" x14ac:dyDescent="0.2">
      <c r="A52" s="9"/>
      <c r="B52" s="25"/>
      <c r="C52" s="25" t="s">
        <v>55</v>
      </c>
      <c r="D52" s="4">
        <f>SUM(E52,J52:L52)</f>
        <v>5</v>
      </c>
      <c r="E52" s="10">
        <f>SUM(G52:I52)</f>
        <v>2</v>
      </c>
      <c r="F52" s="7">
        <f t="shared" ref="F52" si="26">SUM(E52/$E$11)*100</f>
        <v>3.8971161340607949E-2</v>
      </c>
      <c r="G52" s="11">
        <v>2</v>
      </c>
      <c r="H52" s="11">
        <v>0</v>
      </c>
      <c r="I52" s="11">
        <v>0</v>
      </c>
      <c r="J52" s="11">
        <v>0</v>
      </c>
      <c r="K52" s="11">
        <v>0</v>
      </c>
      <c r="L52" s="12">
        <v>3</v>
      </c>
    </row>
    <row r="53" spans="1:12" ht="18.75" customHeight="1" x14ac:dyDescent="0.2">
      <c r="A53" s="9"/>
      <c r="B53" s="9" t="s">
        <v>56</v>
      </c>
      <c r="C53" s="9"/>
      <c r="D53" s="4">
        <f>SUM(E53,J53:L53)</f>
        <v>79</v>
      </c>
      <c r="E53" s="10">
        <f>SUM(G53:I53)</f>
        <v>14</v>
      </c>
      <c r="F53" s="7">
        <f>SUM(E53/$E$11)*100</f>
        <v>0.27279812938425568</v>
      </c>
      <c r="G53" s="11">
        <v>10</v>
      </c>
      <c r="H53" s="11">
        <v>1</v>
      </c>
      <c r="I53" s="11">
        <v>3</v>
      </c>
      <c r="J53" s="11">
        <v>5</v>
      </c>
      <c r="K53" s="11">
        <v>9</v>
      </c>
      <c r="L53" s="12">
        <v>51</v>
      </c>
    </row>
    <row r="54" spans="1:12" ht="17.25" customHeight="1" x14ac:dyDescent="0.2">
      <c r="A54" s="9"/>
      <c r="B54" s="9" t="s">
        <v>57</v>
      </c>
      <c r="C54" s="9"/>
      <c r="D54" s="4">
        <f>SUM(E54,J54:L54)</f>
        <v>127</v>
      </c>
      <c r="E54" s="10">
        <f>SUM(G54:I54)</f>
        <v>44</v>
      </c>
      <c r="F54" s="7">
        <f>SUM(E54/$E$11)*100</f>
        <v>0.85736554949337496</v>
      </c>
      <c r="G54" s="11">
        <v>30</v>
      </c>
      <c r="H54" s="11">
        <v>2</v>
      </c>
      <c r="I54" s="11">
        <v>12</v>
      </c>
      <c r="J54" s="11">
        <v>14</v>
      </c>
      <c r="K54" s="11">
        <v>23</v>
      </c>
      <c r="L54" s="12">
        <v>46</v>
      </c>
    </row>
    <row r="55" spans="1:12" ht="18.75" customHeight="1" x14ac:dyDescent="0.2">
      <c r="A55" s="9"/>
      <c r="B55" s="9" t="s">
        <v>58</v>
      </c>
      <c r="C55" s="9"/>
      <c r="D55" s="4">
        <f>SUM(E55,J55:L55)</f>
        <v>19</v>
      </c>
      <c r="E55" s="10">
        <f>SUM(G55:I55)</f>
        <v>7</v>
      </c>
      <c r="F55" s="7">
        <f>SUM(E55/$E$11)*100</f>
        <v>0.13639906469212784</v>
      </c>
      <c r="G55" s="11">
        <v>5</v>
      </c>
      <c r="H55" s="11">
        <v>1</v>
      </c>
      <c r="I55" s="11">
        <v>1</v>
      </c>
      <c r="J55" s="11">
        <v>1</v>
      </c>
      <c r="K55" s="11">
        <v>2</v>
      </c>
      <c r="L55" s="12">
        <v>9</v>
      </c>
    </row>
    <row r="56" spans="1:12" ht="18.75" customHeight="1" x14ac:dyDescent="0.2">
      <c r="A56" s="9"/>
      <c r="B56" s="9" t="s">
        <v>59</v>
      </c>
      <c r="C56" s="9"/>
      <c r="D56" s="4">
        <f>SUM(E56,J56:L56)</f>
        <v>31</v>
      </c>
      <c r="E56" s="10">
        <f>SUM(G56:I56)</f>
        <v>5</v>
      </c>
      <c r="F56" s="7">
        <f>SUM(E56/$E$11)*100</f>
        <v>9.7427903351519879E-2</v>
      </c>
      <c r="G56" s="11">
        <v>5</v>
      </c>
      <c r="H56" s="11">
        <v>0</v>
      </c>
      <c r="I56" s="11">
        <v>0</v>
      </c>
      <c r="J56" s="11">
        <v>2</v>
      </c>
      <c r="K56" s="11">
        <v>2</v>
      </c>
      <c r="L56" s="12">
        <v>22</v>
      </c>
    </row>
    <row r="57" spans="1:12" ht="18.75" customHeight="1" x14ac:dyDescent="0.2">
      <c r="A57" s="9"/>
      <c r="B57" s="9" t="s">
        <v>60</v>
      </c>
      <c r="C57" s="9"/>
      <c r="D57" s="4"/>
      <c r="E57" s="10"/>
      <c r="F57" s="7"/>
      <c r="G57" s="11"/>
      <c r="H57" s="11"/>
      <c r="I57" s="11"/>
      <c r="J57" s="11"/>
      <c r="K57" s="11"/>
      <c r="L57" s="12"/>
    </row>
    <row r="58" spans="1:12" ht="15" customHeight="1" x14ac:dyDescent="0.2">
      <c r="A58" s="9"/>
      <c r="B58" s="9"/>
      <c r="C58" s="9" t="s">
        <v>61</v>
      </c>
      <c r="D58" s="4">
        <f>SUM(E58,J58:L58)</f>
        <v>10</v>
      </c>
      <c r="E58" s="10">
        <f>SUM(G58:I58)</f>
        <v>3</v>
      </c>
      <c r="F58" s="7">
        <f>SUM(E58/$E$11)*100</f>
        <v>5.845674201091193E-2</v>
      </c>
      <c r="G58" s="11">
        <v>1</v>
      </c>
      <c r="H58" s="11">
        <v>2</v>
      </c>
      <c r="I58" s="11">
        <v>0</v>
      </c>
      <c r="J58" s="11">
        <v>1</v>
      </c>
      <c r="K58" s="11">
        <v>3</v>
      </c>
      <c r="L58" s="12">
        <v>3</v>
      </c>
    </row>
    <row r="59" spans="1:12" ht="18.75" customHeight="1" x14ac:dyDescent="0.2">
      <c r="A59" s="9"/>
      <c r="B59" s="9" t="s">
        <v>23</v>
      </c>
      <c r="C59" s="9"/>
      <c r="D59" s="4">
        <f>SUM(E59,J59:L59)</f>
        <v>12</v>
      </c>
      <c r="E59" s="10">
        <f>SUM(G59:I59)</f>
        <v>1</v>
      </c>
      <c r="F59" s="7">
        <f t="shared" ref="F59" si="27">SUM(E59/$E$11)*100</f>
        <v>1.9485580670303974E-2</v>
      </c>
      <c r="G59" s="11">
        <v>1</v>
      </c>
      <c r="H59" s="11">
        <v>0</v>
      </c>
      <c r="I59" s="11">
        <v>0</v>
      </c>
      <c r="J59" s="11">
        <v>1</v>
      </c>
      <c r="K59" s="11">
        <v>2</v>
      </c>
      <c r="L59" s="12">
        <v>8</v>
      </c>
    </row>
    <row r="60" spans="1:12" ht="21" customHeight="1" x14ac:dyDescent="0.2">
      <c r="A60" s="9" t="s">
        <v>62</v>
      </c>
      <c r="B60" s="9"/>
      <c r="C60" s="9"/>
      <c r="D60" s="4">
        <f>SUM(E60,J60:L60)</f>
        <v>4779</v>
      </c>
      <c r="E60" s="10">
        <f t="shared" ref="E60" si="28">SUM(G60:I60)</f>
        <v>3113</v>
      </c>
      <c r="F60" s="7">
        <f>SUM(E60/$E$11)*100</f>
        <v>60.658612626656272</v>
      </c>
      <c r="G60" s="23">
        <f t="shared" ref="G60:L60" si="29">SUM(G61:G80)</f>
        <v>2316</v>
      </c>
      <c r="H60" s="23">
        <f t="shared" si="29"/>
        <v>208</v>
      </c>
      <c r="I60" s="23">
        <f t="shared" si="29"/>
        <v>589</v>
      </c>
      <c r="J60" s="23">
        <f t="shared" si="29"/>
        <v>703</v>
      </c>
      <c r="K60" s="23">
        <f t="shared" si="29"/>
        <v>365</v>
      </c>
      <c r="L60" s="24">
        <f t="shared" si="29"/>
        <v>598</v>
      </c>
    </row>
    <row r="61" spans="1:12" ht="18" customHeight="1" x14ac:dyDescent="0.2">
      <c r="A61" s="9"/>
      <c r="B61" s="9" t="s">
        <v>63</v>
      </c>
      <c r="C61" s="9"/>
      <c r="D61" s="4"/>
      <c r="E61" s="10"/>
      <c r="F61" s="7"/>
      <c r="G61" s="11"/>
      <c r="H61" s="11"/>
      <c r="I61" s="11"/>
      <c r="J61" s="11"/>
      <c r="K61" s="11"/>
      <c r="L61" s="12"/>
    </row>
    <row r="62" spans="1:12" ht="15" customHeight="1" x14ac:dyDescent="0.2">
      <c r="A62" s="9"/>
      <c r="B62" s="9"/>
      <c r="C62" s="9" t="s">
        <v>64</v>
      </c>
      <c r="D62" s="4"/>
      <c r="E62" s="10"/>
      <c r="F62" s="7"/>
      <c r="G62" s="11"/>
      <c r="H62" s="11"/>
      <c r="I62" s="11"/>
      <c r="J62" s="11"/>
      <c r="K62" s="11"/>
      <c r="L62" s="12"/>
    </row>
    <row r="63" spans="1:12" ht="15" customHeight="1" x14ac:dyDescent="0.2">
      <c r="A63" s="9"/>
      <c r="B63" s="9"/>
      <c r="C63" s="9" t="s">
        <v>65</v>
      </c>
      <c r="D63" s="4">
        <f>SUM(G63:L63)</f>
        <v>1</v>
      </c>
      <c r="E63" s="10">
        <f t="shared" ref="E63" si="30">SUM(G63:I63)</f>
        <v>0</v>
      </c>
      <c r="F63" s="11">
        <v>0</v>
      </c>
      <c r="G63" s="11">
        <v>0</v>
      </c>
      <c r="H63" s="11">
        <v>0</v>
      </c>
      <c r="I63" s="11">
        <v>0</v>
      </c>
      <c r="J63" s="11">
        <v>1</v>
      </c>
      <c r="K63" s="11">
        <v>0</v>
      </c>
      <c r="L63" s="12">
        <v>0</v>
      </c>
    </row>
    <row r="64" spans="1:12" ht="18" customHeight="1" x14ac:dyDescent="0.2">
      <c r="A64" s="9"/>
      <c r="B64" s="9" t="s">
        <v>66</v>
      </c>
      <c r="C64" s="9"/>
      <c r="D64" s="4">
        <f>SUM(E64,J64:L64)</f>
        <v>186</v>
      </c>
      <c r="E64" s="10">
        <f>SUM(G64:I64)</f>
        <v>23</v>
      </c>
      <c r="F64" s="7">
        <f>SUM(E64/$E$11)*100</f>
        <v>0.4481683554169914</v>
      </c>
      <c r="G64" s="11">
        <v>12</v>
      </c>
      <c r="H64" s="11">
        <v>3</v>
      </c>
      <c r="I64" s="11">
        <v>8</v>
      </c>
      <c r="J64" s="11">
        <v>23</v>
      </c>
      <c r="K64" s="11">
        <v>30</v>
      </c>
      <c r="L64" s="12">
        <v>110</v>
      </c>
    </row>
    <row r="65" spans="1:12" ht="18.75" customHeight="1" x14ac:dyDescent="0.2">
      <c r="A65" s="9"/>
      <c r="B65" s="9" t="s">
        <v>67</v>
      </c>
      <c r="C65" s="9"/>
      <c r="D65" s="4">
        <f>SUM(E65,J65:L65)</f>
        <v>407</v>
      </c>
      <c r="E65" s="10">
        <f>SUM(G65:I65)</f>
        <v>354</v>
      </c>
      <c r="F65" s="7">
        <f>SUM(E65/$E$11)*100</f>
        <v>6.8978955572876073</v>
      </c>
      <c r="G65" s="11">
        <v>292</v>
      </c>
      <c r="H65" s="11">
        <v>15</v>
      </c>
      <c r="I65" s="11">
        <v>47</v>
      </c>
      <c r="J65" s="11">
        <v>27</v>
      </c>
      <c r="K65" s="11">
        <v>13</v>
      </c>
      <c r="L65" s="12">
        <v>13</v>
      </c>
    </row>
    <row r="66" spans="1:12" ht="18.75" customHeight="1" x14ac:dyDescent="0.2">
      <c r="A66" s="9"/>
      <c r="B66" s="9" t="s">
        <v>68</v>
      </c>
      <c r="C66" s="9"/>
      <c r="D66" s="4"/>
      <c r="E66" s="10"/>
      <c r="F66" s="7"/>
      <c r="G66" s="11"/>
      <c r="H66" s="11"/>
      <c r="I66" s="11"/>
      <c r="J66" s="11"/>
      <c r="K66" s="11"/>
      <c r="L66" s="12"/>
    </row>
    <row r="67" spans="1:12" ht="15.75" customHeight="1" x14ac:dyDescent="0.2">
      <c r="A67" s="9"/>
      <c r="B67" s="9"/>
      <c r="C67" s="9" t="s">
        <v>69</v>
      </c>
      <c r="D67" s="4">
        <f t="shared" ref="D67:D75" si="31">SUM(E67,J67:L67)</f>
        <v>2</v>
      </c>
      <c r="E67" s="10">
        <f t="shared" ref="E67:E75" si="32">SUM(G67:I67)</f>
        <v>1</v>
      </c>
      <c r="F67" s="7">
        <f t="shared" ref="F67" si="33">SUM(E67/$E$11)*100</f>
        <v>1.9485580670303974E-2</v>
      </c>
      <c r="G67" s="11">
        <v>1</v>
      </c>
      <c r="H67" s="11">
        <v>0</v>
      </c>
      <c r="I67" s="11">
        <v>0</v>
      </c>
      <c r="J67" s="11">
        <v>1</v>
      </c>
      <c r="K67" s="11">
        <v>0</v>
      </c>
      <c r="L67" s="12">
        <v>0</v>
      </c>
    </row>
    <row r="68" spans="1:12" ht="18.75" customHeight="1" x14ac:dyDescent="0.2">
      <c r="A68" s="9"/>
      <c r="B68" s="9" t="s">
        <v>70</v>
      </c>
      <c r="C68" s="9"/>
      <c r="D68" s="4">
        <f>SUM(G68:L68)</f>
        <v>1</v>
      </c>
      <c r="E68" s="10">
        <f t="shared" si="32"/>
        <v>0</v>
      </c>
      <c r="F68" s="11">
        <v>0</v>
      </c>
      <c r="G68" s="11">
        <v>0</v>
      </c>
      <c r="H68" s="11">
        <v>0</v>
      </c>
      <c r="I68" s="11">
        <v>0</v>
      </c>
      <c r="J68" s="11">
        <v>1</v>
      </c>
      <c r="K68" s="11">
        <v>0</v>
      </c>
      <c r="L68" s="12">
        <v>0</v>
      </c>
    </row>
    <row r="69" spans="1:12" ht="18.75" customHeight="1" x14ac:dyDescent="0.2">
      <c r="A69" s="9"/>
      <c r="B69" s="9" t="s">
        <v>71</v>
      </c>
      <c r="C69" s="9"/>
      <c r="D69" s="4">
        <f>SUM(G69:L69)</f>
        <v>1</v>
      </c>
      <c r="E69" s="10">
        <f t="shared" si="32"/>
        <v>1</v>
      </c>
      <c r="F69" s="7">
        <f t="shared" ref="F69" si="34">SUM(E69/$E$11)*100</f>
        <v>1.9485580670303974E-2</v>
      </c>
      <c r="G69" s="11">
        <v>1</v>
      </c>
      <c r="H69" s="11">
        <v>0</v>
      </c>
      <c r="I69" s="11">
        <v>0</v>
      </c>
      <c r="J69" s="11">
        <v>0</v>
      </c>
      <c r="K69" s="11">
        <v>0</v>
      </c>
      <c r="L69" s="12">
        <v>0</v>
      </c>
    </row>
    <row r="70" spans="1:12" ht="18" customHeight="1" x14ac:dyDescent="0.2">
      <c r="A70" s="9"/>
      <c r="B70" s="9" t="s">
        <v>72</v>
      </c>
      <c r="C70" s="9"/>
      <c r="D70" s="4">
        <f t="shared" si="31"/>
        <v>83</v>
      </c>
      <c r="E70" s="10">
        <f t="shared" si="32"/>
        <v>79</v>
      </c>
      <c r="F70" s="7">
        <f t="shared" ref="F70:F75" si="35">SUM(E70/$E$11)*100</f>
        <v>1.539360872954014</v>
      </c>
      <c r="G70" s="11">
        <v>2</v>
      </c>
      <c r="H70" s="11">
        <v>56</v>
      </c>
      <c r="I70" s="11">
        <v>21</v>
      </c>
      <c r="J70" s="11">
        <v>3</v>
      </c>
      <c r="K70" s="11">
        <v>1</v>
      </c>
      <c r="L70" s="12">
        <v>0</v>
      </c>
    </row>
    <row r="71" spans="1:12" ht="18.75" customHeight="1" x14ac:dyDescent="0.2">
      <c r="A71" s="9"/>
      <c r="B71" s="9" t="s">
        <v>73</v>
      </c>
      <c r="C71" s="9"/>
      <c r="D71" s="4">
        <f>SUM(G71:L71)</f>
        <v>1</v>
      </c>
      <c r="E71" s="10">
        <f>SUM(G71:I71)</f>
        <v>0</v>
      </c>
      <c r="F71" s="11">
        <v>0</v>
      </c>
      <c r="G71" s="11">
        <v>0</v>
      </c>
      <c r="H71" s="11">
        <v>0</v>
      </c>
      <c r="I71" s="11">
        <v>0</v>
      </c>
      <c r="J71" s="11">
        <v>1</v>
      </c>
      <c r="K71" s="11">
        <v>0</v>
      </c>
      <c r="L71" s="12">
        <v>0</v>
      </c>
    </row>
    <row r="72" spans="1:12" ht="18.75" customHeight="1" x14ac:dyDescent="0.2">
      <c r="A72" s="9"/>
      <c r="B72" s="9" t="s">
        <v>74</v>
      </c>
      <c r="C72" s="9"/>
      <c r="D72" s="4">
        <f t="shared" si="31"/>
        <v>2743</v>
      </c>
      <c r="E72" s="10">
        <f t="shared" si="32"/>
        <v>1695</v>
      </c>
      <c r="F72" s="7">
        <f t="shared" si="35"/>
        <v>33.028059236165234</v>
      </c>
      <c r="G72" s="11">
        <v>1350</v>
      </c>
      <c r="H72" s="11">
        <v>76</v>
      </c>
      <c r="I72" s="11">
        <v>269</v>
      </c>
      <c r="J72" s="11">
        <v>440</v>
      </c>
      <c r="K72" s="11">
        <v>228</v>
      </c>
      <c r="L72" s="12">
        <v>380</v>
      </c>
    </row>
    <row r="73" spans="1:12" ht="18.75" customHeight="1" x14ac:dyDescent="0.2">
      <c r="A73" s="9"/>
      <c r="B73" s="9" t="s">
        <v>75</v>
      </c>
      <c r="C73" s="9"/>
      <c r="D73" s="4">
        <f>SUM(E73,J73:L73)</f>
        <v>324</v>
      </c>
      <c r="E73" s="10">
        <f>SUM(G73:I73)</f>
        <v>246</v>
      </c>
      <c r="F73" s="7">
        <f>SUM(E73/$E$11)*100</f>
        <v>4.7934528448947775</v>
      </c>
      <c r="G73" s="11">
        <v>182</v>
      </c>
      <c r="H73" s="11">
        <v>7</v>
      </c>
      <c r="I73" s="11">
        <v>57</v>
      </c>
      <c r="J73" s="11">
        <v>36</v>
      </c>
      <c r="K73" s="11">
        <v>21</v>
      </c>
      <c r="L73" s="12">
        <v>21</v>
      </c>
    </row>
    <row r="74" spans="1:12" ht="18.75" customHeight="1" x14ac:dyDescent="0.2">
      <c r="A74" s="9"/>
      <c r="B74" s="9" t="s">
        <v>76</v>
      </c>
      <c r="C74" s="9"/>
      <c r="D74" s="4">
        <f t="shared" si="31"/>
        <v>158</v>
      </c>
      <c r="E74" s="10">
        <f t="shared" si="32"/>
        <v>123</v>
      </c>
      <c r="F74" s="7">
        <f t="shared" si="35"/>
        <v>2.3967264224473888</v>
      </c>
      <c r="G74" s="11">
        <v>81</v>
      </c>
      <c r="H74" s="11">
        <v>11</v>
      </c>
      <c r="I74" s="11">
        <v>31</v>
      </c>
      <c r="J74" s="11">
        <v>13</v>
      </c>
      <c r="K74" s="11">
        <v>8</v>
      </c>
      <c r="L74" s="12">
        <v>14</v>
      </c>
    </row>
    <row r="75" spans="1:12" ht="17.25" customHeight="1" x14ac:dyDescent="0.2">
      <c r="A75" s="9"/>
      <c r="B75" s="9" t="s">
        <v>77</v>
      </c>
      <c r="C75" s="9"/>
      <c r="D75" s="4">
        <f t="shared" si="31"/>
        <v>296</v>
      </c>
      <c r="E75" s="10">
        <f t="shared" si="32"/>
        <v>189</v>
      </c>
      <c r="F75" s="7">
        <f t="shared" si="35"/>
        <v>3.6827747466874512</v>
      </c>
      <c r="G75" s="11">
        <v>125</v>
      </c>
      <c r="H75" s="11">
        <v>11</v>
      </c>
      <c r="I75" s="11">
        <v>53</v>
      </c>
      <c r="J75" s="11">
        <v>58</v>
      </c>
      <c r="K75" s="11">
        <v>26</v>
      </c>
      <c r="L75" s="12">
        <v>23</v>
      </c>
    </row>
    <row r="76" spans="1:12" ht="17.25" customHeight="1" x14ac:dyDescent="0.2">
      <c r="A76" s="9"/>
      <c r="B76" s="27" t="s">
        <v>78</v>
      </c>
      <c r="C76" s="9"/>
      <c r="D76" s="4"/>
      <c r="E76" s="10"/>
      <c r="F76" s="7"/>
      <c r="G76" s="11"/>
      <c r="H76" s="11"/>
      <c r="I76" s="11"/>
      <c r="J76" s="11"/>
      <c r="K76" s="11"/>
      <c r="L76" s="12"/>
    </row>
    <row r="77" spans="1:12" ht="15" customHeight="1" x14ac:dyDescent="0.2">
      <c r="A77" s="9"/>
      <c r="B77" s="9"/>
      <c r="C77" s="9" t="s">
        <v>79</v>
      </c>
      <c r="D77" s="4"/>
      <c r="E77" s="10"/>
      <c r="F77" s="7"/>
      <c r="G77" s="11"/>
      <c r="H77" s="11"/>
      <c r="I77" s="11"/>
      <c r="J77" s="11"/>
      <c r="K77" s="11"/>
      <c r="L77" s="12"/>
    </row>
    <row r="78" spans="1:12" ht="15.75" customHeight="1" x14ac:dyDescent="0.2">
      <c r="A78" s="9"/>
      <c r="B78" s="9"/>
      <c r="C78" s="9" t="s">
        <v>80</v>
      </c>
      <c r="D78" s="4">
        <f>SUM(E78,J78:L78)</f>
        <v>416</v>
      </c>
      <c r="E78" s="10">
        <f t="shared" ref="E78:E83" si="36">SUM(G78:I78)</f>
        <v>299</v>
      </c>
      <c r="F78" s="7">
        <f>SUM(E78/$E$11)*100</f>
        <v>5.8261886204208881</v>
      </c>
      <c r="G78" s="11">
        <v>181</v>
      </c>
      <c r="H78" s="11">
        <v>20</v>
      </c>
      <c r="I78" s="11">
        <v>98</v>
      </c>
      <c r="J78" s="11">
        <v>77</v>
      </c>
      <c r="K78" s="11">
        <v>20</v>
      </c>
      <c r="L78" s="12">
        <v>20</v>
      </c>
    </row>
    <row r="79" spans="1:12" ht="18" customHeight="1" x14ac:dyDescent="0.2">
      <c r="A79" s="9"/>
      <c r="B79" s="9" t="s">
        <v>81</v>
      </c>
      <c r="C79" s="9"/>
      <c r="D79" s="4">
        <f>SUM(E79,J79:L79)</f>
        <v>135</v>
      </c>
      <c r="E79" s="10">
        <f t="shared" si="36"/>
        <v>87</v>
      </c>
      <c r="F79" s="7">
        <f>SUM(E79/$E$11)*100</f>
        <v>1.6952455183164457</v>
      </c>
      <c r="G79" s="11">
        <v>82</v>
      </c>
      <c r="H79" s="11">
        <v>0</v>
      </c>
      <c r="I79" s="11">
        <v>5</v>
      </c>
      <c r="J79" s="11">
        <v>21</v>
      </c>
      <c r="K79" s="11">
        <v>16</v>
      </c>
      <c r="L79" s="12">
        <v>11</v>
      </c>
    </row>
    <row r="80" spans="1:12" ht="17.25" customHeight="1" x14ac:dyDescent="0.2">
      <c r="A80" s="9"/>
      <c r="B80" s="9" t="s">
        <v>37</v>
      </c>
      <c r="C80" s="9"/>
      <c r="D80" s="4">
        <f t="shared" ref="D80" si="37">SUM(E80,J80:L80)</f>
        <v>25</v>
      </c>
      <c r="E80" s="10">
        <f t="shared" si="36"/>
        <v>16</v>
      </c>
      <c r="F80" s="7">
        <f t="shared" ref="F80" si="38">SUM(E80/$E$11)*100</f>
        <v>0.31176929072486359</v>
      </c>
      <c r="G80" s="11">
        <v>7</v>
      </c>
      <c r="H80" s="11">
        <v>9</v>
      </c>
      <c r="I80" s="11">
        <v>0</v>
      </c>
      <c r="J80" s="11">
        <v>1</v>
      </c>
      <c r="K80" s="11">
        <v>2</v>
      </c>
      <c r="L80" s="12">
        <v>6</v>
      </c>
    </row>
    <row r="81" spans="1:13" ht="18.75" customHeight="1" x14ac:dyDescent="0.2">
      <c r="A81" s="9" t="s">
        <v>82</v>
      </c>
      <c r="B81" s="9"/>
      <c r="C81" s="9"/>
      <c r="D81" s="4">
        <f>SUM(E81,J81:L81)</f>
        <v>515</v>
      </c>
      <c r="E81" s="10">
        <f t="shared" si="36"/>
        <v>69</v>
      </c>
      <c r="F81" s="7">
        <f>SUM(E81/$E$11)*100</f>
        <v>1.3445050662509743</v>
      </c>
      <c r="G81" s="4">
        <f t="shared" ref="G81:L81" si="39">SUM(G82:G98)</f>
        <v>38</v>
      </c>
      <c r="H81" s="4">
        <f t="shared" si="39"/>
        <v>12</v>
      </c>
      <c r="I81" s="4">
        <f t="shared" si="39"/>
        <v>19</v>
      </c>
      <c r="J81" s="4">
        <f t="shared" si="39"/>
        <v>60</v>
      </c>
      <c r="K81" s="4">
        <f t="shared" si="39"/>
        <v>61</v>
      </c>
      <c r="L81" s="6">
        <f t="shared" si="39"/>
        <v>325</v>
      </c>
    </row>
    <row r="82" spans="1:13" ht="18" customHeight="1" x14ac:dyDescent="0.2">
      <c r="A82" s="9"/>
      <c r="B82" s="28" t="s">
        <v>83</v>
      </c>
      <c r="C82" s="9"/>
      <c r="D82" s="4">
        <f>SUM(E82,J82:L82)</f>
        <v>96</v>
      </c>
      <c r="E82" s="10">
        <f t="shared" si="36"/>
        <v>29</v>
      </c>
      <c r="F82" s="7">
        <f>SUM(E82/$E$11)*100</f>
        <v>0.56508183943881529</v>
      </c>
      <c r="G82" s="14">
        <v>15</v>
      </c>
      <c r="H82" s="18">
        <v>8</v>
      </c>
      <c r="I82" s="18">
        <v>6</v>
      </c>
      <c r="J82" s="18">
        <v>13</v>
      </c>
      <c r="K82" s="18">
        <v>21</v>
      </c>
      <c r="L82" s="29">
        <v>33</v>
      </c>
    </row>
    <row r="83" spans="1:13" ht="18" customHeight="1" x14ac:dyDescent="0.2">
      <c r="A83" s="9"/>
      <c r="B83" s="9" t="s">
        <v>84</v>
      </c>
      <c r="C83" s="9"/>
      <c r="D83" s="4">
        <f>SUM(G83:L83)</f>
        <v>1</v>
      </c>
      <c r="E83" s="10">
        <f t="shared" si="36"/>
        <v>0</v>
      </c>
      <c r="F83" s="11">
        <v>0</v>
      </c>
      <c r="G83" s="14" t="s">
        <v>17</v>
      </c>
      <c r="H83" s="14" t="s">
        <v>17</v>
      </c>
      <c r="I83" s="14" t="s">
        <v>17</v>
      </c>
      <c r="J83" s="14" t="s">
        <v>17</v>
      </c>
      <c r="K83" s="14" t="s">
        <v>17</v>
      </c>
      <c r="L83" s="29">
        <v>1</v>
      </c>
    </row>
    <row r="84" spans="1:13" ht="18.75" customHeight="1" x14ac:dyDescent="0.2">
      <c r="A84" s="9"/>
      <c r="B84" s="9" t="s">
        <v>85</v>
      </c>
      <c r="C84" s="9"/>
      <c r="D84" s="4">
        <f>SUM(E84,J84:L84)</f>
        <v>15</v>
      </c>
      <c r="E84" s="10">
        <f>SUM(G84:I84)</f>
        <v>1</v>
      </c>
      <c r="F84" s="7">
        <f t="shared" ref="F84" si="40">SUM(E84/$E$11)*100</f>
        <v>1.9485580670303974E-2</v>
      </c>
      <c r="G84" s="11">
        <v>0</v>
      </c>
      <c r="H84" s="11">
        <v>0</v>
      </c>
      <c r="I84" s="11">
        <v>1</v>
      </c>
      <c r="J84" s="11">
        <v>6</v>
      </c>
      <c r="K84" s="11">
        <v>0</v>
      </c>
      <c r="L84" s="12">
        <v>8</v>
      </c>
    </row>
    <row r="85" spans="1:13" ht="18.75" customHeight="1" x14ac:dyDescent="0.2">
      <c r="A85" s="9"/>
      <c r="B85" s="9" t="s">
        <v>86</v>
      </c>
      <c r="C85" s="9"/>
      <c r="D85" s="4">
        <f>SUM(G85:L85)</f>
        <v>21</v>
      </c>
      <c r="E85" s="10">
        <f>SUM(G85:I85)</f>
        <v>1</v>
      </c>
      <c r="F85" s="7">
        <f>SUM(E85/$E$11)*100</f>
        <v>1.9485580670303974E-2</v>
      </c>
      <c r="G85" s="11">
        <v>1</v>
      </c>
      <c r="H85" s="11">
        <v>0</v>
      </c>
      <c r="I85" s="11">
        <v>0</v>
      </c>
      <c r="J85" s="11">
        <v>4</v>
      </c>
      <c r="K85" s="11">
        <v>7</v>
      </c>
      <c r="L85" s="12">
        <v>9</v>
      </c>
    </row>
    <row r="86" spans="1:13" ht="16.5" customHeight="1" x14ac:dyDescent="0.2">
      <c r="A86" s="9" t="s">
        <v>87</v>
      </c>
      <c r="B86" s="9"/>
      <c r="C86" s="9"/>
      <c r="D86" s="4"/>
      <c r="E86" s="10"/>
      <c r="F86" s="7"/>
      <c r="G86" s="14"/>
      <c r="H86" s="18"/>
      <c r="I86" s="18"/>
      <c r="J86" s="18"/>
      <c r="K86" s="18"/>
      <c r="L86" s="29"/>
    </row>
    <row r="87" spans="1:13" ht="18" customHeight="1" x14ac:dyDescent="0.2">
      <c r="A87" s="9"/>
      <c r="B87" s="9" t="s">
        <v>168</v>
      </c>
      <c r="C87" s="9"/>
      <c r="D87" s="4">
        <f>SUM(E87,J87:L87)</f>
        <v>1</v>
      </c>
      <c r="E87" s="10">
        <f>SUM(G87:I87)</f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2">
        <v>1</v>
      </c>
    </row>
    <row r="88" spans="1:13" ht="18" customHeight="1" x14ac:dyDescent="0.2">
      <c r="A88" s="9"/>
      <c r="B88" s="9" t="s">
        <v>88</v>
      </c>
      <c r="C88" s="9"/>
      <c r="D88" s="4">
        <f t="shared" ref="D88:D90" si="41">SUM(E88,J88:L88)</f>
        <v>22</v>
      </c>
      <c r="E88" s="10">
        <f t="shared" ref="E88:E91" si="42">SUM(G88:I88)</f>
        <v>0</v>
      </c>
      <c r="F88" s="11">
        <v>0</v>
      </c>
      <c r="G88" s="11">
        <v>0</v>
      </c>
      <c r="H88" s="11">
        <v>0</v>
      </c>
      <c r="I88" s="11">
        <v>0</v>
      </c>
      <c r="J88" s="11">
        <v>5</v>
      </c>
      <c r="K88" s="11">
        <v>2</v>
      </c>
      <c r="L88" s="12">
        <v>15</v>
      </c>
    </row>
    <row r="89" spans="1:13" ht="18" customHeight="1" x14ac:dyDescent="0.2">
      <c r="A89" s="9"/>
      <c r="B89" s="9" t="s">
        <v>89</v>
      </c>
      <c r="C89" s="9"/>
      <c r="D89" s="4">
        <f t="shared" si="41"/>
        <v>8</v>
      </c>
      <c r="E89" s="10">
        <f t="shared" si="42"/>
        <v>8</v>
      </c>
      <c r="F89" s="7">
        <f t="shared" ref="F89:F90" si="43">SUM(E89/$E$11)*100</f>
        <v>0.1558846453624318</v>
      </c>
      <c r="G89" s="11">
        <v>8</v>
      </c>
      <c r="H89" s="11">
        <v>0</v>
      </c>
      <c r="I89" s="11">
        <v>0</v>
      </c>
      <c r="J89" s="11">
        <v>0</v>
      </c>
      <c r="K89" s="11">
        <v>0</v>
      </c>
      <c r="L89" s="12">
        <v>0</v>
      </c>
    </row>
    <row r="90" spans="1:13" ht="18" customHeight="1" x14ac:dyDescent="0.2">
      <c r="A90" s="9"/>
      <c r="B90" s="9" t="s">
        <v>90</v>
      </c>
      <c r="C90" s="9"/>
      <c r="D90" s="4">
        <f t="shared" si="41"/>
        <v>100</v>
      </c>
      <c r="E90" s="10">
        <f t="shared" si="42"/>
        <v>11</v>
      </c>
      <c r="F90" s="7">
        <f t="shared" si="43"/>
        <v>0.21434138737334374</v>
      </c>
      <c r="G90" s="11">
        <v>4</v>
      </c>
      <c r="H90" s="11">
        <v>1</v>
      </c>
      <c r="I90" s="11">
        <v>6</v>
      </c>
      <c r="J90" s="11">
        <v>15</v>
      </c>
      <c r="K90" s="11">
        <v>15</v>
      </c>
      <c r="L90" s="12">
        <v>59</v>
      </c>
    </row>
    <row r="91" spans="1:13" s="35" customFormat="1" ht="18" customHeight="1" x14ac:dyDescent="0.2">
      <c r="A91" s="25"/>
      <c r="B91" s="25" t="s">
        <v>91</v>
      </c>
      <c r="C91" s="25"/>
      <c r="D91" s="30">
        <f>SUM(G91:L91)</f>
        <v>1</v>
      </c>
      <c r="E91" s="31">
        <f t="shared" si="42"/>
        <v>0</v>
      </c>
      <c r="F91" s="11">
        <v>0</v>
      </c>
      <c r="G91" s="32">
        <v>0</v>
      </c>
      <c r="H91" s="32">
        <v>0</v>
      </c>
      <c r="I91" s="32">
        <v>0</v>
      </c>
      <c r="J91" s="32">
        <v>0</v>
      </c>
      <c r="K91" s="32">
        <v>0</v>
      </c>
      <c r="L91" s="33">
        <v>1</v>
      </c>
      <c r="M91" s="34"/>
    </row>
    <row r="92" spans="1:13" s="35" customFormat="1" ht="18" customHeight="1" x14ac:dyDescent="0.2">
      <c r="A92" s="25"/>
      <c r="B92" s="25" t="s">
        <v>92</v>
      </c>
      <c r="C92" s="25"/>
      <c r="D92" s="30"/>
      <c r="E92" s="31"/>
      <c r="F92" s="36"/>
      <c r="G92" s="32"/>
      <c r="H92" s="32"/>
      <c r="I92" s="32"/>
      <c r="J92" s="32"/>
      <c r="K92" s="32"/>
      <c r="L92" s="33"/>
      <c r="M92" s="34"/>
    </row>
    <row r="93" spans="1:13" s="35" customFormat="1" ht="15" customHeight="1" x14ac:dyDescent="0.2">
      <c r="A93" s="25"/>
      <c r="B93" s="25"/>
      <c r="C93" s="25" t="s">
        <v>93</v>
      </c>
      <c r="D93" s="30">
        <f>SUM(E93,J93:L93)</f>
        <v>1</v>
      </c>
      <c r="E93" s="31">
        <f>SUM(G93:I93)</f>
        <v>1</v>
      </c>
      <c r="F93" s="7">
        <f t="shared" ref="F93" si="44">SUM(E93/$E$11)*100</f>
        <v>1.9485580670303974E-2</v>
      </c>
      <c r="G93" s="32">
        <v>0</v>
      </c>
      <c r="H93" s="32">
        <v>0</v>
      </c>
      <c r="I93" s="32">
        <v>1</v>
      </c>
      <c r="J93" s="32">
        <v>0</v>
      </c>
      <c r="K93" s="32">
        <v>0</v>
      </c>
      <c r="L93" s="33">
        <v>0</v>
      </c>
      <c r="M93" s="34"/>
    </row>
    <row r="94" spans="1:13" ht="16.5" customHeight="1" x14ac:dyDescent="0.2">
      <c r="A94" s="9"/>
      <c r="B94" s="9" t="s">
        <v>94</v>
      </c>
      <c r="C94" s="25"/>
      <c r="D94" s="4">
        <f>SUM(E94,J94:L94)</f>
        <v>239</v>
      </c>
      <c r="E94" s="10">
        <f>SUM(G94:I94)</f>
        <v>15</v>
      </c>
      <c r="F94" s="7">
        <f>SUM(E94/$E$11)*100</f>
        <v>0.29228371005455961</v>
      </c>
      <c r="G94" s="11">
        <v>7</v>
      </c>
      <c r="H94" s="11">
        <v>3</v>
      </c>
      <c r="I94" s="11">
        <v>5</v>
      </c>
      <c r="J94" s="11">
        <v>16</v>
      </c>
      <c r="K94" s="11">
        <v>16</v>
      </c>
      <c r="L94" s="12">
        <v>192</v>
      </c>
    </row>
    <row r="95" spans="1:13" ht="18.75" customHeight="1" x14ac:dyDescent="0.2">
      <c r="A95" s="9"/>
      <c r="B95" s="52" t="s">
        <v>171</v>
      </c>
      <c r="C95" s="25"/>
      <c r="D95" s="4"/>
      <c r="E95" s="10"/>
      <c r="F95" s="7"/>
      <c r="G95" s="11"/>
      <c r="H95" s="11"/>
      <c r="I95" s="11"/>
      <c r="J95" s="11"/>
      <c r="K95" s="11"/>
      <c r="L95" s="12"/>
    </row>
    <row r="96" spans="1:13" ht="15.75" customHeight="1" x14ac:dyDescent="0.2">
      <c r="A96" s="9"/>
      <c r="B96" s="9" t="s">
        <v>95</v>
      </c>
      <c r="C96" s="9"/>
      <c r="D96" s="4"/>
      <c r="E96" s="10"/>
      <c r="F96" s="7"/>
      <c r="G96" s="11"/>
      <c r="H96" s="11"/>
      <c r="I96" s="11"/>
      <c r="J96" s="11"/>
      <c r="K96" s="11"/>
      <c r="L96" s="12"/>
    </row>
    <row r="97" spans="1:13" ht="15.75" customHeight="1" x14ac:dyDescent="0.2">
      <c r="A97" s="9"/>
      <c r="B97" s="9" t="s">
        <v>96</v>
      </c>
      <c r="C97" s="9"/>
      <c r="D97" s="4">
        <f>SUM(G97:L97)</f>
        <v>1</v>
      </c>
      <c r="E97" s="10">
        <f t="shared" ref="E97" si="45">SUM(G97:I97)</f>
        <v>0</v>
      </c>
      <c r="F97" s="11">
        <v>0</v>
      </c>
      <c r="G97" s="11">
        <v>0</v>
      </c>
      <c r="H97" s="11">
        <v>0</v>
      </c>
      <c r="I97" s="11">
        <v>0</v>
      </c>
      <c r="J97" s="11">
        <v>1</v>
      </c>
      <c r="K97" s="11">
        <v>0</v>
      </c>
      <c r="L97" s="12">
        <v>0</v>
      </c>
    </row>
    <row r="98" spans="1:13" ht="18.75" customHeight="1" x14ac:dyDescent="0.2">
      <c r="A98" s="9"/>
      <c r="B98" s="9" t="s">
        <v>23</v>
      </c>
      <c r="C98" s="9"/>
      <c r="D98" s="4">
        <f t="shared" ref="D98" si="46">SUM(E98,J98:L98)</f>
        <v>9</v>
      </c>
      <c r="E98" s="10">
        <f t="shared" ref="E98" si="47">SUM(G98:I98)</f>
        <v>3</v>
      </c>
      <c r="F98" s="7">
        <f t="shared" ref="F98" si="48">SUM(E98/$E$11)*100</f>
        <v>5.845674201091193E-2</v>
      </c>
      <c r="G98" s="11">
        <v>3</v>
      </c>
      <c r="H98" s="11">
        <v>0</v>
      </c>
      <c r="I98" s="11">
        <v>0</v>
      </c>
      <c r="J98" s="11">
        <v>0</v>
      </c>
      <c r="K98" s="11">
        <v>0</v>
      </c>
      <c r="L98" s="12">
        <v>6</v>
      </c>
    </row>
    <row r="99" spans="1:13" ht="21" customHeight="1" x14ac:dyDescent="0.2">
      <c r="A99" s="9" t="s">
        <v>97</v>
      </c>
      <c r="B99" s="37"/>
      <c r="C99" s="37"/>
      <c r="D99" s="4">
        <f>SUM(D100:D109)</f>
        <v>2886</v>
      </c>
      <c r="E99" s="10">
        <f>SUM(E100:E109)</f>
        <v>410</v>
      </c>
      <c r="F99" s="7">
        <f t="shared" ref="F99:F108" si="49">SUM(E99/$E$11)*100</f>
        <v>7.9890880748246298</v>
      </c>
      <c r="G99" s="16">
        <f t="shared" ref="G99:L99" si="50">SUM(G100:G109)</f>
        <v>130</v>
      </c>
      <c r="H99" s="16">
        <f t="shared" si="50"/>
        <v>51</v>
      </c>
      <c r="I99" s="16">
        <f t="shared" si="50"/>
        <v>229</v>
      </c>
      <c r="J99" s="16">
        <f t="shared" si="50"/>
        <v>802</v>
      </c>
      <c r="K99" s="16">
        <f t="shared" si="50"/>
        <v>737</v>
      </c>
      <c r="L99" s="17">
        <f t="shared" si="50"/>
        <v>937</v>
      </c>
    </row>
    <row r="100" spans="1:13" ht="18.75" customHeight="1" x14ac:dyDescent="0.2">
      <c r="A100" s="9"/>
      <c r="B100" s="9" t="s">
        <v>98</v>
      </c>
      <c r="C100" s="9"/>
      <c r="D100" s="4">
        <f t="shared" ref="D100:D122" si="51">SUM(E100,J100:L100)</f>
        <v>2</v>
      </c>
      <c r="E100" s="10">
        <f t="shared" ref="E100:E109" si="52">SUM(G100:I100)</f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2</v>
      </c>
      <c r="L100" s="12">
        <v>0</v>
      </c>
    </row>
    <row r="101" spans="1:13" ht="18.75" customHeight="1" x14ac:dyDescent="0.2">
      <c r="A101" s="9"/>
      <c r="B101" s="9" t="s">
        <v>99</v>
      </c>
      <c r="C101" s="9"/>
      <c r="D101" s="4">
        <f t="shared" si="51"/>
        <v>90</v>
      </c>
      <c r="E101" s="10">
        <f t="shared" si="52"/>
        <v>7</v>
      </c>
      <c r="F101" s="7">
        <f t="shared" si="49"/>
        <v>0.13639906469212784</v>
      </c>
      <c r="G101" s="11">
        <v>0</v>
      </c>
      <c r="H101" s="11">
        <v>1</v>
      </c>
      <c r="I101" s="11">
        <v>6</v>
      </c>
      <c r="J101" s="11">
        <v>20</v>
      </c>
      <c r="K101" s="11">
        <v>20</v>
      </c>
      <c r="L101" s="12">
        <v>43</v>
      </c>
    </row>
    <row r="102" spans="1:13" ht="18" customHeight="1" x14ac:dyDescent="0.2">
      <c r="A102" s="9"/>
      <c r="B102" s="9" t="s">
        <v>100</v>
      </c>
      <c r="C102" s="9"/>
      <c r="D102" s="4">
        <f t="shared" si="51"/>
        <v>12</v>
      </c>
      <c r="E102" s="10">
        <f t="shared" si="52"/>
        <v>3</v>
      </c>
      <c r="F102" s="7">
        <f t="shared" si="49"/>
        <v>5.845674201091193E-2</v>
      </c>
      <c r="G102" s="11">
        <v>1</v>
      </c>
      <c r="H102" s="11">
        <v>0</v>
      </c>
      <c r="I102" s="11">
        <v>2</v>
      </c>
      <c r="J102" s="11">
        <v>4</v>
      </c>
      <c r="K102" s="11">
        <v>1</v>
      </c>
      <c r="L102" s="12">
        <v>4</v>
      </c>
    </row>
    <row r="103" spans="1:13" ht="18" customHeight="1" x14ac:dyDescent="0.2">
      <c r="A103" s="9"/>
      <c r="B103" s="9" t="s">
        <v>101</v>
      </c>
      <c r="C103" s="9"/>
      <c r="D103" s="4">
        <f t="shared" si="51"/>
        <v>390</v>
      </c>
      <c r="E103" s="10">
        <f t="shared" si="52"/>
        <v>41</v>
      </c>
      <c r="F103" s="7">
        <f t="shared" si="49"/>
        <v>0.79890880748246296</v>
      </c>
      <c r="G103" s="11">
        <v>9</v>
      </c>
      <c r="H103" s="11">
        <v>2</v>
      </c>
      <c r="I103" s="11">
        <v>30</v>
      </c>
      <c r="J103" s="11">
        <v>116</v>
      </c>
      <c r="K103" s="11">
        <v>102</v>
      </c>
      <c r="L103" s="12">
        <v>131</v>
      </c>
    </row>
    <row r="104" spans="1:13" ht="18" customHeight="1" x14ac:dyDescent="0.2">
      <c r="A104" s="9"/>
      <c r="B104" s="9" t="s">
        <v>102</v>
      </c>
      <c r="C104" s="9"/>
      <c r="D104" s="4">
        <f>SUM(G104:L104)</f>
        <v>2</v>
      </c>
      <c r="E104" s="10">
        <f t="shared" si="52"/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1</v>
      </c>
      <c r="K104" s="11">
        <v>1</v>
      </c>
      <c r="L104" s="12">
        <v>0</v>
      </c>
    </row>
    <row r="105" spans="1:13" ht="19.5" customHeight="1" x14ac:dyDescent="0.2">
      <c r="A105" s="9"/>
      <c r="B105" s="9" t="s">
        <v>103</v>
      </c>
      <c r="C105" s="9"/>
      <c r="D105" s="4">
        <f t="shared" si="51"/>
        <v>9</v>
      </c>
      <c r="E105" s="10">
        <f t="shared" si="52"/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3</v>
      </c>
      <c r="K105" s="11">
        <v>2</v>
      </c>
      <c r="L105" s="12">
        <v>4</v>
      </c>
    </row>
    <row r="106" spans="1:13" ht="18" customHeight="1" x14ac:dyDescent="0.2">
      <c r="A106" s="9"/>
      <c r="B106" s="9" t="s">
        <v>104</v>
      </c>
      <c r="C106" s="9"/>
      <c r="D106" s="4">
        <f t="shared" si="51"/>
        <v>3</v>
      </c>
      <c r="E106" s="10">
        <f t="shared" si="52"/>
        <v>1</v>
      </c>
      <c r="F106" s="7">
        <f t="shared" ref="F106" si="53">SUM(E106/$E$11)*100</f>
        <v>1.9485580670303974E-2</v>
      </c>
      <c r="G106" s="11">
        <v>1</v>
      </c>
      <c r="H106" s="11">
        <v>0</v>
      </c>
      <c r="I106" s="11">
        <v>0</v>
      </c>
      <c r="J106" s="11">
        <v>1</v>
      </c>
      <c r="K106" s="11">
        <v>1</v>
      </c>
      <c r="L106" s="12">
        <v>0</v>
      </c>
    </row>
    <row r="107" spans="1:13" s="35" customFormat="1" ht="18" customHeight="1" x14ac:dyDescent="0.2">
      <c r="A107" s="25"/>
      <c r="B107" s="25" t="s">
        <v>105</v>
      </c>
      <c r="C107" s="25"/>
      <c r="D107" s="30">
        <f>SUM(G107:L107)</f>
        <v>4</v>
      </c>
      <c r="E107" s="31">
        <f t="shared" si="52"/>
        <v>0</v>
      </c>
      <c r="F107" s="11">
        <v>0</v>
      </c>
      <c r="G107" s="32">
        <v>0</v>
      </c>
      <c r="H107" s="32">
        <v>0</v>
      </c>
      <c r="I107" s="32">
        <v>0</v>
      </c>
      <c r="J107" s="32">
        <v>1</v>
      </c>
      <c r="K107" s="32">
        <v>2</v>
      </c>
      <c r="L107" s="33">
        <v>1</v>
      </c>
      <c r="M107" s="34"/>
    </row>
    <row r="108" spans="1:13" s="35" customFormat="1" ht="18" customHeight="1" x14ac:dyDescent="0.2">
      <c r="A108" s="25"/>
      <c r="B108" s="25" t="s">
        <v>106</v>
      </c>
      <c r="C108" s="25"/>
      <c r="D108" s="30">
        <f t="shared" si="51"/>
        <v>2335</v>
      </c>
      <c r="E108" s="31">
        <f t="shared" si="52"/>
        <v>351</v>
      </c>
      <c r="F108" s="36">
        <f t="shared" si="49"/>
        <v>6.8394388152766954</v>
      </c>
      <c r="G108" s="32">
        <v>116</v>
      </c>
      <c r="H108" s="32">
        <v>47</v>
      </c>
      <c r="I108" s="32">
        <v>188</v>
      </c>
      <c r="J108" s="32">
        <v>651</v>
      </c>
      <c r="K108" s="32">
        <v>596</v>
      </c>
      <c r="L108" s="33">
        <v>737</v>
      </c>
      <c r="M108" s="34"/>
    </row>
    <row r="109" spans="1:13" s="35" customFormat="1" ht="18" customHeight="1" x14ac:dyDescent="0.2">
      <c r="A109" s="25"/>
      <c r="B109" s="25" t="s">
        <v>23</v>
      </c>
      <c r="C109" s="25"/>
      <c r="D109" s="30">
        <f t="shared" si="51"/>
        <v>39</v>
      </c>
      <c r="E109" s="31">
        <f t="shared" si="52"/>
        <v>7</v>
      </c>
      <c r="F109" s="36">
        <f t="shared" ref="F109" si="54">SUM(E109/$E$11)*100</f>
        <v>0.13639906469212784</v>
      </c>
      <c r="G109" s="32">
        <v>3</v>
      </c>
      <c r="H109" s="32">
        <v>1</v>
      </c>
      <c r="I109" s="32">
        <v>3</v>
      </c>
      <c r="J109" s="32">
        <v>5</v>
      </c>
      <c r="K109" s="32">
        <v>10</v>
      </c>
      <c r="L109" s="33">
        <v>17</v>
      </c>
      <c r="M109" s="34"/>
    </row>
    <row r="110" spans="1:13" ht="20.25" customHeight="1" x14ac:dyDescent="0.2">
      <c r="A110" s="9" t="s">
        <v>107</v>
      </c>
      <c r="B110" s="9"/>
      <c r="C110" s="9"/>
      <c r="D110" s="4">
        <f t="shared" si="51"/>
        <v>1590</v>
      </c>
      <c r="E110" s="10">
        <f t="shared" ref="E110" si="55">SUM(G110:I110)</f>
        <v>301</v>
      </c>
      <c r="F110" s="7">
        <f t="shared" ref="F110:F114" si="56">SUM(E110/$E$11)*100</f>
        <v>5.8651597817614958</v>
      </c>
      <c r="G110" s="23">
        <f t="shared" ref="G110:L110" si="57">SUM(G111:G122)</f>
        <v>103</v>
      </c>
      <c r="H110" s="23">
        <f t="shared" si="57"/>
        <v>45</v>
      </c>
      <c r="I110" s="23">
        <f t="shared" si="57"/>
        <v>153</v>
      </c>
      <c r="J110" s="23">
        <f t="shared" si="57"/>
        <v>367</v>
      </c>
      <c r="K110" s="23">
        <f t="shared" si="57"/>
        <v>334</v>
      </c>
      <c r="L110" s="24">
        <f t="shared" si="57"/>
        <v>588</v>
      </c>
    </row>
    <row r="111" spans="1:13" ht="18" customHeight="1" x14ac:dyDescent="0.2">
      <c r="A111" s="9"/>
      <c r="B111" s="9" t="s">
        <v>108</v>
      </c>
      <c r="C111" s="9"/>
      <c r="D111" s="4">
        <f t="shared" si="51"/>
        <v>331</v>
      </c>
      <c r="E111" s="10">
        <f t="shared" ref="E111:E115" si="58">SUM(G111:I111)</f>
        <v>82</v>
      </c>
      <c r="F111" s="7">
        <f t="shared" si="56"/>
        <v>1.5978176149649259</v>
      </c>
      <c r="G111" s="11">
        <v>33</v>
      </c>
      <c r="H111" s="11">
        <v>10</v>
      </c>
      <c r="I111" s="11">
        <v>39</v>
      </c>
      <c r="J111" s="11">
        <v>59</v>
      </c>
      <c r="K111" s="11">
        <v>66</v>
      </c>
      <c r="L111" s="12">
        <v>124</v>
      </c>
    </row>
    <row r="112" spans="1:13" ht="18" customHeight="1" x14ac:dyDescent="0.2">
      <c r="A112" s="9"/>
      <c r="B112" s="9" t="s">
        <v>109</v>
      </c>
      <c r="C112" s="9"/>
      <c r="D112" s="4">
        <f t="shared" si="51"/>
        <v>3</v>
      </c>
      <c r="E112" s="10">
        <f t="shared" si="58"/>
        <v>1</v>
      </c>
      <c r="F112" s="7">
        <f t="shared" ref="F112" si="59">SUM(E112/$E$11)*100</f>
        <v>1.9485580670303974E-2</v>
      </c>
      <c r="G112" s="11">
        <v>0</v>
      </c>
      <c r="H112" s="11">
        <v>1</v>
      </c>
      <c r="I112" s="11">
        <v>0</v>
      </c>
      <c r="J112" s="11">
        <v>1</v>
      </c>
      <c r="K112" s="11">
        <v>0</v>
      </c>
      <c r="L112" s="12">
        <v>1</v>
      </c>
    </row>
    <row r="113" spans="1:13" ht="18" customHeight="1" x14ac:dyDescent="0.2">
      <c r="A113" s="9"/>
      <c r="B113" s="9" t="s">
        <v>110</v>
      </c>
      <c r="C113" s="9"/>
      <c r="D113" s="4">
        <f t="shared" si="51"/>
        <v>84</v>
      </c>
      <c r="E113" s="10">
        <f t="shared" si="58"/>
        <v>7</v>
      </c>
      <c r="F113" s="7">
        <f t="shared" si="56"/>
        <v>0.13639906469212784</v>
      </c>
      <c r="G113" s="11">
        <v>2</v>
      </c>
      <c r="H113" s="11">
        <v>2</v>
      </c>
      <c r="I113" s="11">
        <v>3</v>
      </c>
      <c r="J113" s="11">
        <v>19</v>
      </c>
      <c r="K113" s="11">
        <v>28</v>
      </c>
      <c r="L113" s="12">
        <v>30</v>
      </c>
    </row>
    <row r="114" spans="1:13" ht="18" customHeight="1" x14ac:dyDescent="0.2">
      <c r="A114" s="9"/>
      <c r="B114" s="9" t="s">
        <v>111</v>
      </c>
      <c r="C114" s="9"/>
      <c r="D114" s="4">
        <f t="shared" si="51"/>
        <v>266</v>
      </c>
      <c r="E114" s="10">
        <f t="shared" si="58"/>
        <v>38</v>
      </c>
      <c r="F114" s="7">
        <f t="shared" si="56"/>
        <v>0.74045206547155107</v>
      </c>
      <c r="G114" s="11">
        <v>7</v>
      </c>
      <c r="H114" s="11">
        <v>10</v>
      </c>
      <c r="I114" s="11">
        <v>21</v>
      </c>
      <c r="J114" s="11">
        <v>71</v>
      </c>
      <c r="K114" s="11">
        <v>74</v>
      </c>
      <c r="L114" s="12">
        <v>83</v>
      </c>
    </row>
    <row r="115" spans="1:13" ht="18" customHeight="1" x14ac:dyDescent="0.2">
      <c r="A115" s="9"/>
      <c r="B115" s="9" t="s">
        <v>112</v>
      </c>
      <c r="C115" s="9"/>
      <c r="D115" s="4">
        <f>SUM(G115:L115)</f>
        <v>3</v>
      </c>
      <c r="E115" s="10">
        <f t="shared" si="58"/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1</v>
      </c>
      <c r="K115" s="11">
        <v>0</v>
      </c>
      <c r="L115" s="12">
        <v>2</v>
      </c>
    </row>
    <row r="116" spans="1:13" ht="18" customHeight="1" x14ac:dyDescent="0.2">
      <c r="A116" s="9"/>
      <c r="B116" s="9" t="s">
        <v>113</v>
      </c>
      <c r="C116" s="9"/>
      <c r="D116" s="4">
        <f>SUM(E116,J116:L116)</f>
        <v>8</v>
      </c>
      <c r="E116" s="10">
        <f t="shared" ref="E116:E121" si="60">SUM(G116:I116)</f>
        <v>6</v>
      </c>
      <c r="F116" s="7">
        <f>SUM(E116/$E$11)*100</f>
        <v>0.11691348402182386</v>
      </c>
      <c r="G116" s="11">
        <v>4</v>
      </c>
      <c r="H116" s="11">
        <v>0</v>
      </c>
      <c r="I116" s="11">
        <v>2</v>
      </c>
      <c r="J116" s="11">
        <v>1</v>
      </c>
      <c r="K116" s="11">
        <v>0</v>
      </c>
      <c r="L116" s="12">
        <v>1</v>
      </c>
    </row>
    <row r="117" spans="1:13" ht="18.75" customHeight="1" x14ac:dyDescent="0.2">
      <c r="A117" s="9"/>
      <c r="B117" s="9" t="s">
        <v>114</v>
      </c>
      <c r="C117" s="9"/>
      <c r="D117" s="4"/>
      <c r="E117" s="10"/>
      <c r="F117" s="7"/>
      <c r="G117" s="11"/>
      <c r="H117" s="11"/>
      <c r="I117" s="11"/>
      <c r="J117" s="11"/>
      <c r="K117" s="11"/>
      <c r="L117" s="12"/>
    </row>
    <row r="118" spans="1:13" s="35" customFormat="1" ht="15" customHeight="1" x14ac:dyDescent="0.2">
      <c r="A118" s="25"/>
      <c r="B118" s="25"/>
      <c r="C118" s="25" t="s">
        <v>115</v>
      </c>
      <c r="D118" s="4">
        <f>SUM(G118:L118)</f>
        <v>242</v>
      </c>
      <c r="E118" s="10">
        <f t="shared" ref="E118" si="61">SUM(G118:I118)</f>
        <v>39</v>
      </c>
      <c r="F118" s="7">
        <f>SUM(E118/$E$11)*100</f>
        <v>0.75993764614185511</v>
      </c>
      <c r="G118" s="11">
        <v>8</v>
      </c>
      <c r="H118" s="11">
        <v>8</v>
      </c>
      <c r="I118" s="11">
        <v>23</v>
      </c>
      <c r="J118" s="11">
        <v>70</v>
      </c>
      <c r="K118" s="11">
        <v>45</v>
      </c>
      <c r="L118" s="12">
        <v>88</v>
      </c>
      <c r="M118" s="34"/>
    </row>
    <row r="119" spans="1:13" s="35" customFormat="1" ht="18" customHeight="1" x14ac:dyDescent="0.2">
      <c r="A119" s="25"/>
      <c r="B119" s="25" t="s">
        <v>116</v>
      </c>
      <c r="C119" s="25"/>
      <c r="D119" s="30">
        <f>SUM(E119,J119:L119)</f>
        <v>1</v>
      </c>
      <c r="E119" s="31">
        <f t="shared" si="60"/>
        <v>1</v>
      </c>
      <c r="F119" s="7">
        <f t="shared" ref="F119" si="62">SUM(E119/$E$11)*100</f>
        <v>1.9485580670303974E-2</v>
      </c>
      <c r="G119" s="32">
        <v>0</v>
      </c>
      <c r="H119" s="32">
        <v>0</v>
      </c>
      <c r="I119" s="32">
        <v>1</v>
      </c>
      <c r="J119" s="32">
        <v>0</v>
      </c>
      <c r="K119" s="32">
        <v>0</v>
      </c>
      <c r="L119" s="33">
        <v>0</v>
      </c>
      <c r="M119" s="34"/>
    </row>
    <row r="120" spans="1:13" s="35" customFormat="1" ht="18" customHeight="1" x14ac:dyDescent="0.2">
      <c r="A120" s="25"/>
      <c r="B120" s="25" t="s">
        <v>117</v>
      </c>
      <c r="C120" s="25"/>
      <c r="D120" s="30">
        <f>SUM(E120,J120:L120)</f>
        <v>14</v>
      </c>
      <c r="E120" s="31">
        <f t="shared" si="60"/>
        <v>3</v>
      </c>
      <c r="F120" s="36">
        <f>SUM(E120/$E$11)*100</f>
        <v>5.845674201091193E-2</v>
      </c>
      <c r="G120" s="32">
        <v>1</v>
      </c>
      <c r="H120" s="32">
        <v>1</v>
      </c>
      <c r="I120" s="32">
        <v>1</v>
      </c>
      <c r="J120" s="32">
        <v>5</v>
      </c>
      <c r="K120" s="32">
        <v>2</v>
      </c>
      <c r="L120" s="33">
        <v>4</v>
      </c>
      <c r="M120" s="34"/>
    </row>
    <row r="121" spans="1:13" ht="18" customHeight="1" x14ac:dyDescent="0.2">
      <c r="A121" s="9"/>
      <c r="B121" s="9" t="s">
        <v>118</v>
      </c>
      <c r="C121" s="9"/>
      <c r="D121" s="4">
        <f>SUM(E121,J121:L121)</f>
        <v>611</v>
      </c>
      <c r="E121" s="10">
        <f t="shared" si="60"/>
        <v>115</v>
      </c>
      <c r="F121" s="7">
        <f>SUM(E121/$E$11)*100</f>
        <v>2.2408417770849574</v>
      </c>
      <c r="G121" s="11">
        <v>44</v>
      </c>
      <c r="H121" s="11">
        <v>12</v>
      </c>
      <c r="I121" s="11">
        <v>59</v>
      </c>
      <c r="J121" s="11">
        <v>139</v>
      </c>
      <c r="K121" s="11">
        <v>116</v>
      </c>
      <c r="L121" s="12">
        <v>241</v>
      </c>
    </row>
    <row r="122" spans="1:13" ht="18" customHeight="1" x14ac:dyDescent="0.2">
      <c r="A122" s="9"/>
      <c r="B122" s="9" t="s">
        <v>23</v>
      </c>
      <c r="C122" s="9"/>
      <c r="D122" s="4">
        <f t="shared" si="51"/>
        <v>27</v>
      </c>
      <c r="E122" s="10">
        <f t="shared" ref="E122:E123" si="63">SUM(G122:I122)</f>
        <v>9</v>
      </c>
      <c r="F122" s="7">
        <f t="shared" ref="F122" si="64">SUM(E122/$E$11)*100</f>
        <v>0.17537022603273578</v>
      </c>
      <c r="G122" s="11">
        <v>4</v>
      </c>
      <c r="H122" s="11">
        <v>1</v>
      </c>
      <c r="I122" s="11">
        <v>4</v>
      </c>
      <c r="J122" s="11">
        <v>1</v>
      </c>
      <c r="K122" s="11">
        <v>3</v>
      </c>
      <c r="L122" s="12">
        <v>14</v>
      </c>
    </row>
    <row r="123" spans="1:13" ht="21.75" customHeight="1" x14ac:dyDescent="0.2">
      <c r="A123" s="9" t="s">
        <v>119</v>
      </c>
      <c r="B123" s="9"/>
      <c r="C123" s="9"/>
      <c r="D123" s="4">
        <f>SUM(D124:D125)</f>
        <v>10</v>
      </c>
      <c r="E123" s="10">
        <f t="shared" si="63"/>
        <v>0</v>
      </c>
      <c r="F123" s="11">
        <v>0</v>
      </c>
      <c r="G123" s="11">
        <f t="shared" ref="G123:L123" si="65">SUM(G124:G125)</f>
        <v>0</v>
      </c>
      <c r="H123" s="11">
        <f t="shared" si="65"/>
        <v>0</v>
      </c>
      <c r="I123" s="11">
        <f t="shared" si="65"/>
        <v>0</v>
      </c>
      <c r="J123" s="11">
        <f t="shared" si="65"/>
        <v>2</v>
      </c>
      <c r="K123" s="11">
        <f t="shared" si="65"/>
        <v>4</v>
      </c>
      <c r="L123" s="12">
        <f t="shared" si="65"/>
        <v>4</v>
      </c>
    </row>
    <row r="124" spans="1:13" ht="18.75" customHeight="1" x14ac:dyDescent="0.2">
      <c r="A124" s="9"/>
      <c r="B124" s="9" t="s">
        <v>120</v>
      </c>
      <c r="C124" s="9"/>
      <c r="D124" s="4">
        <f t="shared" ref="D124:D125" si="66">SUM(E124,J124:L124)</f>
        <v>5</v>
      </c>
      <c r="E124" s="10">
        <f t="shared" ref="E124:E125" si="67">SUM(G124:I124)</f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2</v>
      </c>
      <c r="K124" s="11">
        <v>1</v>
      </c>
      <c r="L124" s="12">
        <v>2</v>
      </c>
    </row>
    <row r="125" spans="1:13" ht="18.75" customHeight="1" x14ac:dyDescent="0.2">
      <c r="A125" s="9"/>
      <c r="B125" s="9" t="s">
        <v>121</v>
      </c>
      <c r="C125" s="9"/>
      <c r="D125" s="4">
        <f t="shared" si="66"/>
        <v>5</v>
      </c>
      <c r="E125" s="10">
        <f t="shared" si="67"/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3</v>
      </c>
      <c r="L125" s="12">
        <v>2</v>
      </c>
    </row>
    <row r="126" spans="1:13" ht="20.25" customHeight="1" x14ac:dyDescent="0.2">
      <c r="A126" s="9" t="s">
        <v>122</v>
      </c>
      <c r="B126" s="9"/>
      <c r="C126" s="9"/>
      <c r="D126" s="4">
        <f>SUM(E126,J126:L126)</f>
        <v>1312</v>
      </c>
      <c r="E126" s="10">
        <f t="shared" ref="E126" si="68">SUM(G126:I126)</f>
        <v>294</v>
      </c>
      <c r="F126" s="7">
        <f>SUM(E126/$E$11)*100</f>
        <v>5.7287607170693686</v>
      </c>
      <c r="G126" s="23">
        <f t="shared" ref="G126:L126" si="69">SUM(G127:G138)</f>
        <v>73</v>
      </c>
      <c r="H126" s="23">
        <f t="shared" si="69"/>
        <v>26</v>
      </c>
      <c r="I126" s="23">
        <f t="shared" si="69"/>
        <v>195</v>
      </c>
      <c r="J126" s="23">
        <f t="shared" si="69"/>
        <v>371</v>
      </c>
      <c r="K126" s="23">
        <f t="shared" si="69"/>
        <v>278</v>
      </c>
      <c r="L126" s="24">
        <f t="shared" si="69"/>
        <v>369</v>
      </c>
    </row>
    <row r="127" spans="1:13" ht="18.75" customHeight="1" x14ac:dyDescent="0.2">
      <c r="A127" s="9"/>
      <c r="B127" s="9" t="s">
        <v>123</v>
      </c>
      <c r="C127" s="9"/>
      <c r="D127" s="4"/>
      <c r="E127" s="10"/>
      <c r="F127" s="7"/>
      <c r="G127" s="4"/>
      <c r="H127" s="4"/>
      <c r="I127" s="4"/>
      <c r="J127" s="4"/>
      <c r="K127" s="4"/>
      <c r="L127" s="6"/>
    </row>
    <row r="128" spans="1:13" ht="15" customHeight="1" x14ac:dyDescent="0.2">
      <c r="A128" s="9"/>
      <c r="B128" s="9"/>
      <c r="C128" s="9" t="s">
        <v>124</v>
      </c>
      <c r="D128" s="4">
        <f>SUM(E128,J128:L128)</f>
        <v>2</v>
      </c>
      <c r="E128" s="10">
        <f>SUM(G128:I128)</f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1</v>
      </c>
      <c r="L128" s="12">
        <v>1</v>
      </c>
    </row>
    <row r="129" spans="1:12" ht="18.75" customHeight="1" x14ac:dyDescent="0.2">
      <c r="A129" s="9"/>
      <c r="B129" s="9" t="s">
        <v>125</v>
      </c>
      <c r="C129" s="9"/>
      <c r="D129" s="4">
        <f t="shared" ref="D129:D154" si="70">SUM(E129,J129:L129)</f>
        <v>1</v>
      </c>
      <c r="E129" s="10">
        <f t="shared" ref="E129" si="71">SUM(G129:I129)</f>
        <v>1</v>
      </c>
      <c r="F129" s="7">
        <f t="shared" ref="F129" si="72">SUM(E129/$E$11)*100</f>
        <v>1.9485580670303974E-2</v>
      </c>
      <c r="G129" s="11">
        <v>0</v>
      </c>
      <c r="H129" s="11">
        <v>0</v>
      </c>
      <c r="I129" s="11">
        <v>1</v>
      </c>
      <c r="J129" s="11">
        <v>0</v>
      </c>
      <c r="K129" s="11">
        <v>0</v>
      </c>
      <c r="L129" s="12">
        <v>0</v>
      </c>
    </row>
    <row r="130" spans="1:12" ht="18.75" customHeight="1" x14ac:dyDescent="0.2">
      <c r="A130" s="9"/>
      <c r="B130" s="9" t="s">
        <v>126</v>
      </c>
      <c r="C130" s="9"/>
      <c r="D130" s="4">
        <f t="shared" si="70"/>
        <v>24</v>
      </c>
      <c r="E130" s="10">
        <f t="shared" ref="E130:E163" si="73">SUM(G130:I130)</f>
        <v>7</v>
      </c>
      <c r="F130" s="7">
        <f t="shared" ref="F130:F137" si="74">SUM(E130/$E$11)*100</f>
        <v>0.13639906469212784</v>
      </c>
      <c r="G130" s="11">
        <v>3</v>
      </c>
      <c r="H130" s="11">
        <v>0</v>
      </c>
      <c r="I130" s="11">
        <v>4</v>
      </c>
      <c r="J130" s="11">
        <v>5</v>
      </c>
      <c r="K130" s="11">
        <v>7</v>
      </c>
      <c r="L130" s="12">
        <v>5</v>
      </c>
    </row>
    <row r="131" spans="1:12" ht="18.75" customHeight="1" x14ac:dyDescent="0.2">
      <c r="A131" s="9"/>
      <c r="B131" s="9" t="s">
        <v>127</v>
      </c>
      <c r="C131" s="9"/>
      <c r="D131" s="4">
        <f t="shared" si="70"/>
        <v>224</v>
      </c>
      <c r="E131" s="10">
        <f t="shared" si="73"/>
        <v>44</v>
      </c>
      <c r="F131" s="7">
        <f t="shared" si="74"/>
        <v>0.85736554949337496</v>
      </c>
      <c r="G131" s="11">
        <v>12</v>
      </c>
      <c r="H131" s="11">
        <v>1</v>
      </c>
      <c r="I131" s="11">
        <v>31</v>
      </c>
      <c r="J131" s="11">
        <v>46</v>
      </c>
      <c r="K131" s="11">
        <v>44</v>
      </c>
      <c r="L131" s="12">
        <v>90</v>
      </c>
    </row>
    <row r="132" spans="1:12" ht="18.75" customHeight="1" x14ac:dyDescent="0.2">
      <c r="A132" s="9"/>
      <c r="B132" s="9" t="s">
        <v>128</v>
      </c>
      <c r="C132" s="9"/>
      <c r="D132" s="4">
        <f t="shared" si="70"/>
        <v>58</v>
      </c>
      <c r="E132" s="10">
        <f t="shared" si="73"/>
        <v>18</v>
      </c>
      <c r="F132" s="7">
        <f t="shared" si="74"/>
        <v>0.35074045206547155</v>
      </c>
      <c r="G132" s="11">
        <v>1</v>
      </c>
      <c r="H132" s="11">
        <v>0</v>
      </c>
      <c r="I132" s="11">
        <v>17</v>
      </c>
      <c r="J132" s="11">
        <v>21</v>
      </c>
      <c r="K132" s="11">
        <v>10</v>
      </c>
      <c r="L132" s="12">
        <v>9</v>
      </c>
    </row>
    <row r="133" spans="1:12" ht="18.75" customHeight="1" x14ac:dyDescent="0.2">
      <c r="A133" s="9"/>
      <c r="B133" s="9" t="s">
        <v>129</v>
      </c>
      <c r="C133" s="9"/>
      <c r="D133" s="4">
        <f t="shared" si="70"/>
        <v>714</v>
      </c>
      <c r="E133" s="10">
        <f t="shared" si="73"/>
        <v>149</v>
      </c>
      <c r="F133" s="7">
        <f t="shared" si="74"/>
        <v>2.9033515198752924</v>
      </c>
      <c r="G133" s="11">
        <v>39</v>
      </c>
      <c r="H133" s="11">
        <v>17</v>
      </c>
      <c r="I133" s="11">
        <v>93</v>
      </c>
      <c r="J133" s="11">
        <v>230</v>
      </c>
      <c r="K133" s="11">
        <v>152</v>
      </c>
      <c r="L133" s="12">
        <v>183</v>
      </c>
    </row>
    <row r="134" spans="1:12" ht="18.75" customHeight="1" x14ac:dyDescent="0.2">
      <c r="A134" s="9"/>
      <c r="B134" s="9" t="s">
        <v>130</v>
      </c>
      <c r="C134" s="9"/>
      <c r="D134" s="4">
        <f t="shared" si="70"/>
        <v>52</v>
      </c>
      <c r="E134" s="10">
        <f t="shared" si="73"/>
        <v>11</v>
      </c>
      <c r="F134" s="7">
        <f t="shared" si="74"/>
        <v>0.21434138737334374</v>
      </c>
      <c r="G134" s="11">
        <v>4</v>
      </c>
      <c r="H134" s="11">
        <v>0</v>
      </c>
      <c r="I134" s="11">
        <v>7</v>
      </c>
      <c r="J134" s="11">
        <v>18</v>
      </c>
      <c r="K134" s="11">
        <v>12</v>
      </c>
      <c r="L134" s="12">
        <v>11</v>
      </c>
    </row>
    <row r="135" spans="1:12" ht="18.75" customHeight="1" x14ac:dyDescent="0.2">
      <c r="A135" s="9"/>
      <c r="B135" s="9" t="s">
        <v>131</v>
      </c>
      <c r="C135" s="9"/>
      <c r="D135" s="4">
        <f t="shared" si="70"/>
        <v>3</v>
      </c>
      <c r="E135" s="10">
        <f t="shared" si="73"/>
        <v>2</v>
      </c>
      <c r="F135" s="7">
        <f t="shared" si="74"/>
        <v>3.8971161340607949E-2</v>
      </c>
      <c r="G135" s="11">
        <v>2</v>
      </c>
      <c r="H135" s="11">
        <v>0</v>
      </c>
      <c r="I135" s="11">
        <v>0</v>
      </c>
      <c r="J135" s="11">
        <v>1</v>
      </c>
      <c r="K135" s="11">
        <v>0</v>
      </c>
      <c r="L135" s="12">
        <v>0</v>
      </c>
    </row>
    <row r="136" spans="1:12" ht="18.75" customHeight="1" x14ac:dyDescent="0.2">
      <c r="A136" s="9"/>
      <c r="B136" s="9" t="s">
        <v>132</v>
      </c>
      <c r="C136" s="9"/>
      <c r="D136" s="4">
        <f t="shared" si="70"/>
        <v>100</v>
      </c>
      <c r="E136" s="10">
        <f t="shared" si="73"/>
        <v>27</v>
      </c>
      <c r="F136" s="7">
        <f t="shared" si="74"/>
        <v>0.52611067809820733</v>
      </c>
      <c r="G136" s="11">
        <v>3</v>
      </c>
      <c r="H136" s="11">
        <v>3</v>
      </c>
      <c r="I136" s="11">
        <v>21</v>
      </c>
      <c r="J136" s="11">
        <v>23</v>
      </c>
      <c r="K136" s="11">
        <v>27</v>
      </c>
      <c r="L136" s="12">
        <v>23</v>
      </c>
    </row>
    <row r="137" spans="1:12" ht="18.75" customHeight="1" x14ac:dyDescent="0.2">
      <c r="A137" s="9"/>
      <c r="B137" s="9" t="s">
        <v>133</v>
      </c>
      <c r="C137" s="9"/>
      <c r="D137" s="4">
        <f t="shared" si="70"/>
        <v>108</v>
      </c>
      <c r="E137" s="10">
        <f t="shared" si="73"/>
        <v>30</v>
      </c>
      <c r="F137" s="7">
        <f t="shared" si="74"/>
        <v>0.58456742010911922</v>
      </c>
      <c r="G137" s="11">
        <v>7</v>
      </c>
      <c r="H137" s="11">
        <v>4</v>
      </c>
      <c r="I137" s="11">
        <v>19</v>
      </c>
      <c r="J137" s="11">
        <v>21</v>
      </c>
      <c r="K137" s="11">
        <v>22</v>
      </c>
      <c r="L137" s="12">
        <v>35</v>
      </c>
    </row>
    <row r="138" spans="1:12" ht="18.75" customHeight="1" x14ac:dyDescent="0.2">
      <c r="A138" s="9"/>
      <c r="B138" s="9" t="s">
        <v>23</v>
      </c>
      <c r="C138" s="9"/>
      <c r="D138" s="4">
        <f t="shared" si="70"/>
        <v>26</v>
      </c>
      <c r="E138" s="10">
        <f t="shared" si="73"/>
        <v>5</v>
      </c>
      <c r="F138" s="7">
        <f t="shared" ref="F138:F170" si="75">SUM(E138/$E$11)*100</f>
        <v>9.7427903351519879E-2</v>
      </c>
      <c r="G138" s="11">
        <v>2</v>
      </c>
      <c r="H138" s="11">
        <v>1</v>
      </c>
      <c r="I138" s="11">
        <v>2</v>
      </c>
      <c r="J138" s="11">
        <v>6</v>
      </c>
      <c r="K138" s="11">
        <v>3</v>
      </c>
      <c r="L138" s="12">
        <v>12</v>
      </c>
    </row>
    <row r="139" spans="1:12" ht="21" customHeight="1" x14ac:dyDescent="0.2">
      <c r="A139" s="9" t="s">
        <v>134</v>
      </c>
      <c r="B139" s="9"/>
      <c r="C139" s="9"/>
      <c r="D139" s="4">
        <f t="shared" si="70"/>
        <v>2148</v>
      </c>
      <c r="E139" s="10">
        <f t="shared" si="73"/>
        <v>691</v>
      </c>
      <c r="F139" s="7">
        <f t="shared" si="75"/>
        <v>13.464536243180047</v>
      </c>
      <c r="G139" s="16">
        <f t="shared" ref="G139:L139" si="76">SUM(G140:G154)</f>
        <v>271</v>
      </c>
      <c r="H139" s="16">
        <f t="shared" si="76"/>
        <v>71</v>
      </c>
      <c r="I139" s="16">
        <f t="shared" si="76"/>
        <v>349</v>
      </c>
      <c r="J139" s="16">
        <f t="shared" si="76"/>
        <v>449</v>
      </c>
      <c r="K139" s="16">
        <f t="shared" si="76"/>
        <v>359</v>
      </c>
      <c r="L139" s="17">
        <f t="shared" si="76"/>
        <v>649</v>
      </c>
    </row>
    <row r="140" spans="1:12" ht="18.75" customHeight="1" x14ac:dyDescent="0.2">
      <c r="A140" s="9"/>
      <c r="B140" s="9" t="s">
        <v>135</v>
      </c>
      <c r="C140" s="9"/>
      <c r="D140" s="4">
        <f t="shared" si="70"/>
        <v>53</v>
      </c>
      <c r="E140" s="10">
        <f t="shared" si="73"/>
        <v>23</v>
      </c>
      <c r="F140" s="7">
        <f t="shared" si="75"/>
        <v>0.4481683554169914</v>
      </c>
      <c r="G140" s="11">
        <v>5</v>
      </c>
      <c r="H140" s="11">
        <v>1</v>
      </c>
      <c r="I140" s="11">
        <v>17</v>
      </c>
      <c r="J140" s="11">
        <v>13</v>
      </c>
      <c r="K140" s="11">
        <v>11</v>
      </c>
      <c r="L140" s="12">
        <v>6</v>
      </c>
    </row>
    <row r="141" spans="1:12" ht="18.75" customHeight="1" x14ac:dyDescent="0.2">
      <c r="A141" s="9"/>
      <c r="B141" s="9" t="s">
        <v>136</v>
      </c>
      <c r="C141" s="9"/>
      <c r="D141" s="4">
        <f t="shared" si="70"/>
        <v>18</v>
      </c>
      <c r="E141" s="10">
        <f t="shared" si="73"/>
        <v>4</v>
      </c>
      <c r="F141" s="7">
        <f t="shared" si="75"/>
        <v>7.7942322681215898E-2</v>
      </c>
      <c r="G141" s="11">
        <v>1</v>
      </c>
      <c r="H141" s="11">
        <v>0</v>
      </c>
      <c r="I141" s="11">
        <v>3</v>
      </c>
      <c r="J141" s="11">
        <v>2</v>
      </c>
      <c r="K141" s="11">
        <v>1</v>
      </c>
      <c r="L141" s="12">
        <v>11</v>
      </c>
    </row>
    <row r="142" spans="1:12" ht="18.75" customHeight="1" x14ac:dyDescent="0.2">
      <c r="A142" s="9"/>
      <c r="B142" s="9" t="s">
        <v>137</v>
      </c>
      <c r="C142" s="9"/>
      <c r="D142" s="4">
        <f t="shared" si="70"/>
        <v>44</v>
      </c>
      <c r="E142" s="10">
        <f t="shared" si="73"/>
        <v>5</v>
      </c>
      <c r="F142" s="7">
        <f t="shared" si="75"/>
        <v>9.7427903351519879E-2</v>
      </c>
      <c r="G142" s="11">
        <v>1</v>
      </c>
      <c r="H142" s="11">
        <v>0</v>
      </c>
      <c r="I142" s="11">
        <v>4</v>
      </c>
      <c r="J142" s="11">
        <v>9</v>
      </c>
      <c r="K142" s="11">
        <v>7</v>
      </c>
      <c r="L142" s="12">
        <v>23</v>
      </c>
    </row>
    <row r="143" spans="1:12" ht="18.75" customHeight="1" x14ac:dyDescent="0.2">
      <c r="A143" s="9"/>
      <c r="B143" s="9" t="s">
        <v>138</v>
      </c>
      <c r="C143" s="9"/>
      <c r="D143" s="4">
        <f>SUM(E143,J143:L143)</f>
        <v>57</v>
      </c>
      <c r="E143" s="10">
        <f>SUM(G143:I143)</f>
        <v>20</v>
      </c>
      <c r="F143" s="7">
        <f>SUM(E143/$E$11)*100</f>
        <v>0.38971161340607952</v>
      </c>
      <c r="G143" s="11">
        <v>9</v>
      </c>
      <c r="H143" s="11">
        <v>6</v>
      </c>
      <c r="I143" s="11">
        <v>5</v>
      </c>
      <c r="J143" s="11">
        <v>7</v>
      </c>
      <c r="K143" s="11">
        <v>10</v>
      </c>
      <c r="L143" s="12">
        <v>20</v>
      </c>
    </row>
    <row r="144" spans="1:12" ht="18" customHeight="1" x14ac:dyDescent="0.2">
      <c r="A144" s="9"/>
      <c r="B144" s="9" t="s">
        <v>139</v>
      </c>
      <c r="C144" s="9"/>
      <c r="D144" s="4">
        <f>SUM(E144,J144:L144)</f>
        <v>418</v>
      </c>
      <c r="E144" s="10">
        <f>SUM(G144:I144)</f>
        <v>41</v>
      </c>
      <c r="F144" s="7">
        <f>SUM(E144/$E$11)*100</f>
        <v>0.79890880748246296</v>
      </c>
      <c r="G144" s="11">
        <v>11</v>
      </c>
      <c r="H144" s="11">
        <v>6</v>
      </c>
      <c r="I144" s="11">
        <v>24</v>
      </c>
      <c r="J144" s="11">
        <v>75</v>
      </c>
      <c r="K144" s="11">
        <v>95</v>
      </c>
      <c r="L144" s="12">
        <v>207</v>
      </c>
    </row>
    <row r="145" spans="1:12" ht="18.75" customHeight="1" x14ac:dyDescent="0.2">
      <c r="A145" s="9"/>
      <c r="B145" s="9" t="s">
        <v>140</v>
      </c>
      <c r="C145" s="9"/>
      <c r="D145" s="4">
        <f t="shared" si="70"/>
        <v>88</v>
      </c>
      <c r="E145" s="10">
        <f t="shared" si="73"/>
        <v>11</v>
      </c>
      <c r="F145" s="7">
        <f t="shared" si="75"/>
        <v>0.21434138737334374</v>
      </c>
      <c r="G145" s="11">
        <v>6</v>
      </c>
      <c r="H145" s="11">
        <v>2</v>
      </c>
      <c r="I145" s="11">
        <v>3</v>
      </c>
      <c r="J145" s="11">
        <v>23</v>
      </c>
      <c r="K145" s="11">
        <v>39</v>
      </c>
      <c r="L145" s="12">
        <v>15</v>
      </c>
    </row>
    <row r="146" spans="1:12" ht="18.75" customHeight="1" x14ac:dyDescent="0.2">
      <c r="A146" s="9"/>
      <c r="B146" s="9" t="s">
        <v>141</v>
      </c>
      <c r="C146" s="9"/>
      <c r="D146" s="4">
        <f t="shared" si="70"/>
        <v>609</v>
      </c>
      <c r="E146" s="10">
        <f t="shared" si="73"/>
        <v>236</v>
      </c>
      <c r="F146" s="7">
        <f t="shared" si="75"/>
        <v>4.5985970381917385</v>
      </c>
      <c r="G146" s="11">
        <v>99</v>
      </c>
      <c r="H146" s="11">
        <v>32</v>
      </c>
      <c r="I146" s="11">
        <v>105</v>
      </c>
      <c r="J146" s="11">
        <v>120</v>
      </c>
      <c r="K146" s="11">
        <v>76</v>
      </c>
      <c r="L146" s="12">
        <v>177</v>
      </c>
    </row>
    <row r="147" spans="1:12" ht="18" customHeight="1" x14ac:dyDescent="0.2">
      <c r="A147" s="9"/>
      <c r="B147" s="9" t="s">
        <v>169</v>
      </c>
      <c r="C147" s="9"/>
      <c r="D147" s="4">
        <f t="shared" si="70"/>
        <v>4</v>
      </c>
      <c r="E147" s="10">
        <f t="shared" si="73"/>
        <v>2</v>
      </c>
      <c r="F147" s="7">
        <f t="shared" si="75"/>
        <v>3.8971161340607949E-2</v>
      </c>
      <c r="G147" s="11">
        <v>1</v>
      </c>
      <c r="H147" s="11">
        <v>0</v>
      </c>
      <c r="I147" s="11">
        <v>1</v>
      </c>
      <c r="J147" s="11">
        <v>0</v>
      </c>
      <c r="K147" s="11">
        <v>2</v>
      </c>
      <c r="L147" s="12">
        <v>0</v>
      </c>
    </row>
    <row r="148" spans="1:12" ht="18.75" customHeight="1" x14ac:dyDescent="0.2">
      <c r="A148" s="9"/>
      <c r="B148" s="9" t="s">
        <v>142</v>
      </c>
      <c r="C148" s="9"/>
      <c r="D148" s="4">
        <f t="shared" si="70"/>
        <v>9</v>
      </c>
      <c r="E148" s="10">
        <f t="shared" si="73"/>
        <v>1</v>
      </c>
      <c r="F148" s="7">
        <f t="shared" si="75"/>
        <v>1.9485580670303974E-2</v>
      </c>
      <c r="G148" s="11">
        <v>0</v>
      </c>
      <c r="H148" s="11">
        <v>0</v>
      </c>
      <c r="I148" s="11">
        <v>1</v>
      </c>
      <c r="J148" s="11">
        <v>0</v>
      </c>
      <c r="K148" s="11">
        <v>1</v>
      </c>
      <c r="L148" s="12">
        <v>7</v>
      </c>
    </row>
    <row r="149" spans="1:12" ht="19.5" customHeight="1" x14ac:dyDescent="0.2">
      <c r="A149" s="9"/>
      <c r="B149" s="9" t="s">
        <v>143</v>
      </c>
      <c r="C149" s="9"/>
      <c r="D149" s="4">
        <f t="shared" si="70"/>
        <v>694</v>
      </c>
      <c r="E149" s="10">
        <f t="shared" si="73"/>
        <v>310</v>
      </c>
      <c r="F149" s="7">
        <f t="shared" si="75"/>
        <v>6.0405300077942323</v>
      </c>
      <c r="G149" s="11">
        <v>119</v>
      </c>
      <c r="H149" s="11">
        <v>17</v>
      </c>
      <c r="I149" s="11">
        <v>174</v>
      </c>
      <c r="J149" s="11">
        <v>167</v>
      </c>
      <c r="K149" s="11">
        <v>91</v>
      </c>
      <c r="L149" s="12">
        <v>126</v>
      </c>
    </row>
    <row r="150" spans="1:12" ht="19.5" customHeight="1" x14ac:dyDescent="0.2">
      <c r="A150" s="9"/>
      <c r="B150" s="9" t="s">
        <v>144</v>
      </c>
      <c r="C150" s="9"/>
      <c r="D150" s="4">
        <f t="shared" si="70"/>
        <v>9</v>
      </c>
      <c r="E150" s="10">
        <f t="shared" si="73"/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6</v>
      </c>
      <c r="L150" s="12">
        <v>3</v>
      </c>
    </row>
    <row r="151" spans="1:12" ht="19.5" customHeight="1" x14ac:dyDescent="0.2">
      <c r="A151" s="9"/>
      <c r="B151" s="9" t="s">
        <v>145</v>
      </c>
      <c r="C151" s="9"/>
      <c r="D151" s="4">
        <f>SUM(E151,J151:L151)</f>
        <v>21</v>
      </c>
      <c r="E151" s="10">
        <f>SUM(G151:I151)</f>
        <v>14</v>
      </c>
      <c r="F151" s="7">
        <f>SUM(E151/$E$11)*100</f>
        <v>0.27279812938425568</v>
      </c>
      <c r="G151" s="11">
        <v>9</v>
      </c>
      <c r="H151" s="11">
        <v>0</v>
      </c>
      <c r="I151" s="11">
        <v>5</v>
      </c>
      <c r="J151" s="11">
        <v>3</v>
      </c>
      <c r="K151" s="11">
        <v>3</v>
      </c>
      <c r="L151" s="12">
        <v>1</v>
      </c>
    </row>
    <row r="152" spans="1:12" ht="19.5" customHeight="1" x14ac:dyDescent="0.2">
      <c r="A152" s="9"/>
      <c r="B152" s="9" t="s">
        <v>146</v>
      </c>
      <c r="C152" s="9"/>
      <c r="D152" s="4">
        <f>SUM(E152,J152:L152)</f>
        <v>21</v>
      </c>
      <c r="E152" s="10">
        <f>SUM(G152:I152)</f>
        <v>10</v>
      </c>
      <c r="F152" s="7">
        <f>SUM(E152/$E$11)*100</f>
        <v>0.19485580670303976</v>
      </c>
      <c r="G152" s="11">
        <v>3</v>
      </c>
      <c r="H152" s="11">
        <v>1</v>
      </c>
      <c r="I152" s="11">
        <v>6</v>
      </c>
      <c r="J152" s="11">
        <v>5</v>
      </c>
      <c r="K152" s="11">
        <v>2</v>
      </c>
      <c r="L152" s="12">
        <v>4</v>
      </c>
    </row>
    <row r="153" spans="1:12" ht="19.5" customHeight="1" x14ac:dyDescent="0.2">
      <c r="A153" s="9"/>
      <c r="B153" s="9" t="s">
        <v>147</v>
      </c>
      <c r="C153" s="9"/>
      <c r="D153" s="4">
        <f t="shared" si="70"/>
        <v>52</v>
      </c>
      <c r="E153" s="10">
        <f t="shared" si="73"/>
        <v>9</v>
      </c>
      <c r="F153" s="7">
        <f t="shared" si="75"/>
        <v>0.17537022603273578</v>
      </c>
      <c r="G153" s="11">
        <v>5</v>
      </c>
      <c r="H153" s="11">
        <v>4</v>
      </c>
      <c r="I153" s="11">
        <v>0</v>
      </c>
      <c r="J153" s="11">
        <v>20</v>
      </c>
      <c r="K153" s="11">
        <v>10</v>
      </c>
      <c r="L153" s="12">
        <v>13</v>
      </c>
    </row>
    <row r="154" spans="1:12" ht="18.75" customHeight="1" x14ac:dyDescent="0.2">
      <c r="A154" s="37"/>
      <c r="B154" s="9" t="s">
        <v>23</v>
      </c>
      <c r="C154" s="9"/>
      <c r="D154" s="4">
        <f t="shared" si="70"/>
        <v>51</v>
      </c>
      <c r="E154" s="10">
        <f t="shared" si="73"/>
        <v>5</v>
      </c>
      <c r="F154" s="7">
        <f t="shared" si="75"/>
        <v>9.7427903351519879E-2</v>
      </c>
      <c r="G154" s="11">
        <v>2</v>
      </c>
      <c r="H154" s="11">
        <v>2</v>
      </c>
      <c r="I154" s="11">
        <v>1</v>
      </c>
      <c r="J154" s="11">
        <v>5</v>
      </c>
      <c r="K154" s="11">
        <v>5</v>
      </c>
      <c r="L154" s="12">
        <v>36</v>
      </c>
    </row>
    <row r="155" spans="1:12" ht="21" customHeight="1" x14ac:dyDescent="0.2">
      <c r="A155" s="9" t="s">
        <v>148</v>
      </c>
      <c r="B155" s="9"/>
      <c r="C155" s="9"/>
      <c r="D155" s="4">
        <f>SUM(D156:D162)</f>
        <v>102</v>
      </c>
      <c r="E155" s="10">
        <f>SUM(E156:E162)</f>
        <v>25</v>
      </c>
      <c r="F155" s="7">
        <f>SUM(E155/$E$11)*100</f>
        <v>0.48713951675759937</v>
      </c>
      <c r="G155" s="4">
        <f t="shared" ref="G155:L155" si="77">SUM(G156:G162)</f>
        <v>11</v>
      </c>
      <c r="H155" s="4">
        <f t="shared" si="77"/>
        <v>3</v>
      </c>
      <c r="I155" s="4">
        <f t="shared" si="77"/>
        <v>11</v>
      </c>
      <c r="J155" s="4">
        <f t="shared" si="77"/>
        <v>34</v>
      </c>
      <c r="K155" s="4">
        <f t="shared" si="77"/>
        <v>15</v>
      </c>
      <c r="L155" s="6">
        <f t="shared" si="77"/>
        <v>28</v>
      </c>
    </row>
    <row r="156" spans="1:12" ht="19.5" customHeight="1" x14ac:dyDescent="0.2">
      <c r="A156" s="9"/>
      <c r="B156" s="9" t="s">
        <v>149</v>
      </c>
      <c r="C156" s="9"/>
      <c r="D156" s="4">
        <f t="shared" ref="D156:D163" si="78">SUM(E156,J156:L156)</f>
        <v>2</v>
      </c>
      <c r="E156" s="10">
        <f t="shared" si="73"/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2">
        <v>2</v>
      </c>
    </row>
    <row r="157" spans="1:12" ht="19.5" customHeight="1" x14ac:dyDescent="0.2">
      <c r="A157" s="9"/>
      <c r="B157" s="9" t="s">
        <v>150</v>
      </c>
      <c r="C157" s="9"/>
      <c r="D157" s="4">
        <f t="shared" si="78"/>
        <v>34</v>
      </c>
      <c r="E157" s="10">
        <f t="shared" si="73"/>
        <v>10</v>
      </c>
      <c r="F157" s="7">
        <f t="shared" si="75"/>
        <v>0.19485580670303976</v>
      </c>
      <c r="G157" s="11">
        <v>4</v>
      </c>
      <c r="H157" s="11">
        <v>3</v>
      </c>
      <c r="I157" s="11">
        <v>3</v>
      </c>
      <c r="J157" s="11">
        <v>16</v>
      </c>
      <c r="K157" s="11">
        <v>4</v>
      </c>
      <c r="L157" s="12">
        <v>4</v>
      </c>
    </row>
    <row r="158" spans="1:12" ht="18" customHeight="1" x14ac:dyDescent="0.2">
      <c r="A158" s="9"/>
      <c r="B158" s="9" t="s">
        <v>151</v>
      </c>
      <c r="C158" s="9"/>
      <c r="D158" s="4">
        <f>SUM(E158,J158:L158)</f>
        <v>16</v>
      </c>
      <c r="E158" s="10">
        <f>SUM(G158:I158)</f>
        <v>5</v>
      </c>
      <c r="F158" s="7">
        <f>SUM(E158/$E$11)*100</f>
        <v>9.7427903351519879E-2</v>
      </c>
      <c r="G158" s="11">
        <v>1</v>
      </c>
      <c r="H158" s="11">
        <v>0</v>
      </c>
      <c r="I158" s="11">
        <v>4</v>
      </c>
      <c r="J158" s="11">
        <v>5</v>
      </c>
      <c r="K158" s="11">
        <v>2</v>
      </c>
      <c r="L158" s="12">
        <v>4</v>
      </c>
    </row>
    <row r="159" spans="1:12" ht="17.25" customHeight="1" x14ac:dyDescent="0.2">
      <c r="A159" s="9" t="s">
        <v>152</v>
      </c>
      <c r="B159" s="9"/>
      <c r="C159" s="9"/>
      <c r="D159" s="4"/>
      <c r="E159" s="10"/>
      <c r="F159" s="7"/>
      <c r="G159" s="11"/>
      <c r="H159" s="11"/>
      <c r="I159" s="11"/>
      <c r="J159" s="11"/>
      <c r="K159" s="11"/>
      <c r="L159" s="12"/>
    </row>
    <row r="160" spans="1:12" ht="18.75" customHeight="1" x14ac:dyDescent="0.2">
      <c r="A160" s="9"/>
      <c r="B160" s="9" t="s">
        <v>153</v>
      </c>
      <c r="C160" s="37"/>
      <c r="D160" s="4">
        <f t="shared" si="78"/>
        <v>45</v>
      </c>
      <c r="E160" s="10">
        <f t="shared" si="73"/>
        <v>9</v>
      </c>
      <c r="F160" s="7">
        <f t="shared" si="75"/>
        <v>0.17537022603273578</v>
      </c>
      <c r="G160" s="11">
        <v>6</v>
      </c>
      <c r="H160" s="11">
        <v>0</v>
      </c>
      <c r="I160" s="11">
        <v>3</v>
      </c>
      <c r="J160" s="11">
        <v>12</v>
      </c>
      <c r="K160" s="11">
        <v>7</v>
      </c>
      <c r="L160" s="12">
        <v>17</v>
      </c>
    </row>
    <row r="161" spans="1:12" ht="18" customHeight="1" x14ac:dyDescent="0.2">
      <c r="A161" s="9"/>
      <c r="B161" s="9" t="s">
        <v>154</v>
      </c>
      <c r="C161" s="37"/>
      <c r="D161" s="4"/>
      <c r="E161" s="10"/>
      <c r="F161" s="7"/>
      <c r="G161" s="11"/>
      <c r="H161" s="11"/>
      <c r="I161" s="11"/>
      <c r="J161" s="11"/>
      <c r="K161" s="11"/>
      <c r="L161" s="12"/>
    </row>
    <row r="162" spans="1:12" ht="15.75" customHeight="1" x14ac:dyDescent="0.2">
      <c r="A162" s="9"/>
      <c r="B162" s="9"/>
      <c r="C162" s="9" t="s">
        <v>155</v>
      </c>
      <c r="D162" s="4">
        <f>SUM(G162:L162)</f>
        <v>5</v>
      </c>
      <c r="E162" s="10">
        <f t="shared" si="73"/>
        <v>1</v>
      </c>
      <c r="F162" s="7">
        <f t="shared" si="75"/>
        <v>1.9485580670303974E-2</v>
      </c>
      <c r="G162" s="11">
        <v>0</v>
      </c>
      <c r="H162" s="11">
        <v>0</v>
      </c>
      <c r="I162" s="11">
        <v>1</v>
      </c>
      <c r="J162" s="11">
        <v>1</v>
      </c>
      <c r="K162" s="11">
        <v>2</v>
      </c>
      <c r="L162" s="12">
        <v>1</v>
      </c>
    </row>
    <row r="163" spans="1:12" ht="21.75" customHeight="1" x14ac:dyDescent="0.2">
      <c r="A163" s="9" t="s">
        <v>156</v>
      </c>
      <c r="B163" s="9"/>
      <c r="C163" s="9"/>
      <c r="D163" s="4">
        <f t="shared" si="78"/>
        <v>71</v>
      </c>
      <c r="E163" s="10">
        <f t="shared" si="73"/>
        <v>24</v>
      </c>
      <c r="F163" s="7">
        <f t="shared" si="75"/>
        <v>0.46765393608729544</v>
      </c>
      <c r="G163" s="4">
        <f>SUM(G165:G170)</f>
        <v>2</v>
      </c>
      <c r="H163" s="4">
        <f t="shared" ref="H163:L163" si="79">SUM(H165:H170)</f>
        <v>2</v>
      </c>
      <c r="I163" s="4">
        <f>SUM(I165:I170)</f>
        <v>20</v>
      </c>
      <c r="J163" s="4">
        <f t="shared" si="79"/>
        <v>25</v>
      </c>
      <c r="K163" s="4">
        <f t="shared" si="79"/>
        <v>10</v>
      </c>
      <c r="L163" s="6">
        <f t="shared" si="79"/>
        <v>12</v>
      </c>
    </row>
    <row r="164" spans="1:12" ht="18.75" customHeight="1" x14ac:dyDescent="0.2">
      <c r="A164" s="9"/>
      <c r="B164" s="9" t="s">
        <v>157</v>
      </c>
      <c r="C164" s="9"/>
      <c r="D164" s="4"/>
      <c r="E164" s="10"/>
      <c r="F164" s="7"/>
      <c r="G164" s="4"/>
      <c r="H164" s="4"/>
      <c r="I164" s="4"/>
      <c r="J164" s="38"/>
      <c r="K164" s="4"/>
      <c r="L164" s="39"/>
    </row>
    <row r="165" spans="1:12" ht="15.75" customHeight="1" x14ac:dyDescent="0.2">
      <c r="A165" s="9"/>
      <c r="B165" s="9"/>
      <c r="C165" s="9" t="s">
        <v>158</v>
      </c>
      <c r="D165" s="4">
        <f t="shared" ref="D165:D167" si="80">SUM(E165,J165:L165)</f>
        <v>2</v>
      </c>
      <c r="E165" s="10">
        <f t="shared" ref="E165:F169" si="81">SUM(G165:I165)</f>
        <v>0</v>
      </c>
      <c r="F165" s="10">
        <f t="shared" si="81"/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2</v>
      </c>
      <c r="L165" s="12">
        <v>0</v>
      </c>
    </row>
    <row r="166" spans="1:12" ht="18.75" customHeight="1" x14ac:dyDescent="0.2">
      <c r="A166" s="9"/>
      <c r="B166" s="9" t="s">
        <v>159</v>
      </c>
      <c r="C166" s="9"/>
      <c r="D166" s="4"/>
      <c r="E166" s="10"/>
      <c r="F166" s="7"/>
      <c r="G166" s="11"/>
      <c r="H166" s="11"/>
      <c r="I166" s="11"/>
      <c r="J166" s="11"/>
      <c r="K166" s="11"/>
      <c r="L166" s="12"/>
    </row>
    <row r="167" spans="1:12" ht="15.75" customHeight="1" x14ac:dyDescent="0.2">
      <c r="A167" s="9"/>
      <c r="B167" s="9"/>
      <c r="C167" s="9" t="s">
        <v>160</v>
      </c>
      <c r="D167" s="4">
        <f t="shared" si="80"/>
        <v>6</v>
      </c>
      <c r="E167" s="10">
        <f t="shared" si="81"/>
        <v>0</v>
      </c>
      <c r="F167" s="7" t="s">
        <v>17</v>
      </c>
      <c r="G167" s="11">
        <v>0</v>
      </c>
      <c r="H167" s="11">
        <v>0</v>
      </c>
      <c r="I167" s="11">
        <v>0</v>
      </c>
      <c r="J167" s="11">
        <v>5</v>
      </c>
      <c r="K167" s="11">
        <v>1</v>
      </c>
      <c r="L167" s="12">
        <v>0</v>
      </c>
    </row>
    <row r="168" spans="1:12" ht="18.75" customHeight="1" x14ac:dyDescent="0.2">
      <c r="A168" s="9"/>
      <c r="B168" s="9" t="s">
        <v>170</v>
      </c>
      <c r="C168" s="9"/>
      <c r="D168" s="4">
        <f>SUM(G168:L168)</f>
        <v>1</v>
      </c>
      <c r="E168" s="10">
        <f t="shared" si="81"/>
        <v>0</v>
      </c>
      <c r="F168" s="7" t="s">
        <v>17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2">
        <v>1</v>
      </c>
    </row>
    <row r="169" spans="1:12" ht="18.75" customHeight="1" x14ac:dyDescent="0.2">
      <c r="A169" s="9"/>
      <c r="B169" s="9" t="s">
        <v>161</v>
      </c>
      <c r="C169" s="9"/>
      <c r="D169" s="4">
        <f>SUM(G169:L169)</f>
        <v>6</v>
      </c>
      <c r="E169" s="10">
        <f t="shared" si="81"/>
        <v>2</v>
      </c>
      <c r="F169" s="7">
        <f t="shared" ref="F169" si="82">SUM(E169/$E$11)*100</f>
        <v>3.8971161340607949E-2</v>
      </c>
      <c r="G169" s="11">
        <v>0</v>
      </c>
      <c r="H169" s="11">
        <v>0</v>
      </c>
      <c r="I169" s="11">
        <v>2</v>
      </c>
      <c r="J169" s="11">
        <v>2</v>
      </c>
      <c r="K169" s="11">
        <v>0</v>
      </c>
      <c r="L169" s="12">
        <v>2</v>
      </c>
    </row>
    <row r="170" spans="1:12" ht="18.75" customHeight="1" x14ac:dyDescent="0.2">
      <c r="A170" s="9"/>
      <c r="B170" s="9" t="s">
        <v>162</v>
      </c>
      <c r="C170" s="9"/>
      <c r="D170" s="4">
        <f t="shared" ref="D170:D171" si="83">SUM(E170,J170:L170)</f>
        <v>56</v>
      </c>
      <c r="E170" s="10">
        <f>SUM(G170:I170)</f>
        <v>22</v>
      </c>
      <c r="F170" s="7">
        <f t="shared" si="75"/>
        <v>0.42868277474668748</v>
      </c>
      <c r="G170" s="11">
        <v>2</v>
      </c>
      <c r="H170" s="11">
        <v>2</v>
      </c>
      <c r="I170" s="11">
        <v>18</v>
      </c>
      <c r="J170" s="11">
        <v>18</v>
      </c>
      <c r="K170" s="11">
        <v>7</v>
      </c>
      <c r="L170" s="12">
        <v>9</v>
      </c>
    </row>
    <row r="171" spans="1:12" ht="21.75" customHeight="1" x14ac:dyDescent="0.2">
      <c r="A171" s="9" t="s">
        <v>163</v>
      </c>
      <c r="B171" s="37"/>
      <c r="C171" s="9"/>
      <c r="D171" s="4">
        <f t="shared" si="83"/>
        <v>106</v>
      </c>
      <c r="E171" s="10">
        <f>SUM(G171:I171)</f>
        <v>26</v>
      </c>
      <c r="F171" s="7">
        <f>SUM(E171/$E$11)*100</f>
        <v>0.5066250974279034</v>
      </c>
      <c r="G171" s="11">
        <v>12</v>
      </c>
      <c r="H171" s="11">
        <v>4</v>
      </c>
      <c r="I171" s="11">
        <v>10</v>
      </c>
      <c r="J171" s="11">
        <v>22</v>
      </c>
      <c r="K171" s="11">
        <v>20</v>
      </c>
      <c r="L171" s="12">
        <v>38</v>
      </c>
    </row>
    <row r="172" spans="1:12" x14ac:dyDescent="0.2">
      <c r="A172" s="40"/>
      <c r="B172" s="41"/>
      <c r="C172" s="42"/>
      <c r="D172" s="43"/>
      <c r="E172" s="43"/>
      <c r="F172" s="44"/>
      <c r="G172" s="44"/>
      <c r="H172" s="45"/>
      <c r="I172" s="44"/>
      <c r="J172" s="46"/>
      <c r="K172" s="46"/>
      <c r="L172" s="46"/>
    </row>
    <row r="173" spans="1:12" x14ac:dyDescent="0.2">
      <c r="A173" s="37"/>
      <c r="B173" s="9"/>
      <c r="C173" s="9"/>
      <c r="D173" s="9"/>
      <c r="E173" s="9"/>
      <c r="F173" s="47"/>
      <c r="G173" s="47"/>
      <c r="H173" s="47"/>
      <c r="I173" s="47"/>
      <c r="J173" s="47"/>
      <c r="K173" s="47"/>
      <c r="L173" s="48"/>
    </row>
    <row r="174" spans="1:12" ht="15" customHeight="1" x14ac:dyDescent="0.2">
      <c r="A174" s="53" t="s">
        <v>173</v>
      </c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 ht="15" customHeight="1" x14ac:dyDescent="0.2">
      <c r="A175" s="2" t="s">
        <v>164</v>
      </c>
      <c r="B175" s="49"/>
      <c r="D175" s="9"/>
      <c r="E175" s="9"/>
      <c r="F175" s="9"/>
      <c r="G175" s="9"/>
    </row>
    <row r="176" spans="1:12" ht="15" customHeight="1" x14ac:dyDescent="0.2">
      <c r="A176" s="2" t="s">
        <v>165</v>
      </c>
      <c r="B176" s="49"/>
      <c r="D176" s="9"/>
      <c r="E176" s="9"/>
      <c r="F176" s="9"/>
      <c r="G176" s="9"/>
    </row>
    <row r="177" spans="1:8" ht="15" customHeight="1" x14ac:dyDescent="0.2">
      <c r="A177" s="2" t="s">
        <v>166</v>
      </c>
      <c r="B177" s="49"/>
      <c r="C177" s="9"/>
      <c r="D177" s="9"/>
      <c r="E177" s="9"/>
      <c r="F177" s="9"/>
      <c r="G177" s="9"/>
      <c r="H177" s="9"/>
    </row>
    <row r="178" spans="1:8" ht="15" customHeight="1" x14ac:dyDescent="0.2">
      <c r="A178" s="50" t="s">
        <v>167</v>
      </c>
      <c r="B178" s="9"/>
      <c r="C178" s="51"/>
    </row>
  </sheetData>
  <mergeCells count="17">
    <mergeCell ref="A12:C12"/>
    <mergeCell ref="E7:E9"/>
    <mergeCell ref="F7:F9"/>
    <mergeCell ref="G7:G9"/>
    <mergeCell ref="H7:H9"/>
    <mergeCell ref="I7:I9"/>
    <mergeCell ref="A11:C11"/>
    <mergeCell ref="A1:L1"/>
    <mergeCell ref="A2:L2"/>
    <mergeCell ref="A4:C9"/>
    <mergeCell ref="D4:L4"/>
    <mergeCell ref="D5:D9"/>
    <mergeCell ref="E5:L5"/>
    <mergeCell ref="E6:I6"/>
    <mergeCell ref="J6:J9"/>
    <mergeCell ref="K6:K9"/>
    <mergeCell ref="L6:L9"/>
  </mergeCells>
  <printOptions horizontalCentered="1"/>
  <pageMargins left="0.70866141732283472" right="0.70866141732283472" top="0.98425196850393704" bottom="0.98425196850393704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</vt:lpstr>
      <vt:lpstr>'8'!Títulos_a_imprimir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2025-10-27T14:30:32Z</cp:lastPrinted>
  <dcterms:created xsi:type="dcterms:W3CDTF">2025-08-11T16:23:15Z</dcterms:created>
  <dcterms:modified xsi:type="dcterms:W3CDTF">2025-10-27T14:30:40Z</dcterms:modified>
</cp:coreProperties>
</file>